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65" windowWidth="20730" windowHeight="9090" tabRatio="919" firstSheet="2" activeTab="2"/>
  </bookViews>
  <sheets>
    <sheet name="VXXXXX" sheetId="1" state="veryHidden" r:id="rId1"/>
    <sheet name="VXXXX" sheetId="2" state="veryHidden" r:id="rId2"/>
    <sheet name="1.학교" sheetId="3" r:id="rId3"/>
    <sheet name="2.유치원" sheetId="4" r:id="rId4"/>
    <sheet name="3.초등학교" sheetId="5" r:id="rId5"/>
    <sheet name="4-1.중학교(국공립)" sheetId="6" r:id="rId6"/>
    <sheet name="4-2.중학교 (사립)" sheetId="7" r:id="rId7"/>
    <sheet name="5-1.일반고등학교(사립)" sheetId="8" r:id="rId8"/>
    <sheet name="5-2.특수목적고등학교(사립)" sheetId="9" r:id="rId9"/>
    <sheet name="5-3.특성화고등학교(사립)" sheetId="10" r:id="rId10"/>
    <sheet name="5-4.자율고등학교(국공립)" sheetId="11" r:id="rId11"/>
    <sheet name="5-5.자율고등학교(사립)" sheetId="12" r:id="rId12"/>
    <sheet name="6.전문대학" sheetId="13" r:id="rId13"/>
    <sheet name="7.교육대학교" sheetId="14" r:id="rId14"/>
    <sheet name="8.대학교" sheetId="15" r:id="rId15"/>
    <sheet name="9.대학원" sheetId="16" r:id="rId16"/>
    <sheet name="10.기타학교" sheetId="17" r:id="rId17"/>
    <sheet name="11.적령아동취학" sheetId="18" r:id="rId18"/>
    <sheet name="12.사설학원 및 독서실" sheetId="19" r:id="rId19"/>
    <sheet name="13.공공도서관 " sheetId="20" r:id="rId20"/>
    <sheet name="14.박물관" sheetId="21" r:id="rId21"/>
    <sheet name="15.문화재" sheetId="22" r:id="rId22"/>
    <sheet name="16.문화공간" sheetId="23" r:id="rId23"/>
    <sheet name="17-1.공공체육시설" sheetId="24" r:id="rId24"/>
    <sheet name="17-2.신고등록 체육시설" sheetId="25" r:id="rId25"/>
    <sheet name="18.청소년수련시설" sheetId="26" r:id="rId26"/>
    <sheet name="19.언론매체" sheetId="27" r:id="rId27"/>
  </sheets>
  <definedNames>
    <definedName name="_xlnm.Print_Titles" localSheetId="23">'17-1.공공체육시설'!$A:$A</definedName>
    <definedName name="_xlnm.Print_Titles" localSheetId="24">'17-2.신고등록 체육시설'!$A:$A</definedName>
    <definedName name="_xlnm.Print_Titles" localSheetId="25">'18.청소년수련시설'!$A:$A</definedName>
    <definedName name="_xlnm.Print_Titles" localSheetId="26">'19.언론매체'!$A:$A</definedName>
    <definedName name="_xlnm.Print_Titles" localSheetId="5">'4-1.중학교(국공립)'!$A:$A</definedName>
    <definedName name="_xlnm.Print_Titles" localSheetId="6">'4-2.중학교 (사립)'!$A:$A</definedName>
  </definedNames>
  <calcPr fullCalcOnLoad="1"/>
</workbook>
</file>

<file path=xl/comments17.xml><?xml version="1.0" encoding="utf-8"?>
<comments xmlns="http://schemas.openxmlformats.org/spreadsheetml/2006/main">
  <authors>
    <author>user</author>
  </authors>
  <commentList>
    <comment ref="J5" authorId="0">
      <text>
        <r>
          <rPr>
            <b/>
            <sz val="9"/>
            <rFont val="돋움"/>
            <family val="3"/>
          </rPr>
          <t>정직원</t>
        </r>
      </text>
    </comment>
  </commentList>
</comments>
</file>

<file path=xl/comments23.xml><?xml version="1.0" encoding="utf-8"?>
<comments xmlns="http://schemas.openxmlformats.org/spreadsheetml/2006/main">
  <authors>
    <author> </author>
  </authors>
  <commentList>
    <comment ref="I13" authorId="0">
      <text>
        <r>
          <rPr>
            <sz val="8"/>
            <rFont val="굴림"/>
            <family val="3"/>
          </rPr>
          <t>대덕문화전당</t>
        </r>
      </text>
    </comment>
    <comment ref="K13" authorId="0">
      <text>
        <r>
          <rPr>
            <sz val="8"/>
            <rFont val="굴림"/>
            <family val="3"/>
          </rPr>
          <t>문화의집</t>
        </r>
      </text>
    </comment>
    <comment ref="I14" authorId="0">
      <text>
        <r>
          <rPr>
            <sz val="8"/>
            <rFont val="굴림"/>
            <family val="3"/>
          </rPr>
          <t>대덕문화전당</t>
        </r>
      </text>
    </comment>
    <comment ref="K14" authorId="0">
      <text>
        <r>
          <rPr>
            <sz val="8"/>
            <rFont val="굴림"/>
            <family val="3"/>
          </rPr>
          <t>문화의집</t>
        </r>
      </text>
    </comment>
    <comment ref="I15" authorId="0">
      <text>
        <r>
          <rPr>
            <sz val="8"/>
            <rFont val="굴림"/>
            <family val="3"/>
          </rPr>
          <t>대덕문화전당</t>
        </r>
      </text>
    </comment>
    <comment ref="K15" authorId="0">
      <text>
        <r>
          <rPr>
            <sz val="8"/>
            <rFont val="굴림"/>
            <family val="3"/>
          </rPr>
          <t>문화의집</t>
        </r>
      </text>
    </comment>
  </commentList>
</comments>
</file>

<file path=xl/sharedStrings.xml><?xml version="1.0" encoding="utf-8"?>
<sst xmlns="http://schemas.openxmlformats.org/spreadsheetml/2006/main" count="1093" uniqueCount="490">
  <si>
    <t xml:space="preserve"> </t>
  </si>
  <si>
    <t>계</t>
  </si>
  <si>
    <t>남</t>
  </si>
  <si>
    <t>여</t>
  </si>
  <si>
    <t>(국 공 립)</t>
  </si>
  <si>
    <t>(사    립)</t>
  </si>
  <si>
    <t>학  생  수</t>
  </si>
  <si>
    <t>학급수</t>
  </si>
  <si>
    <t>졸업자</t>
  </si>
  <si>
    <t>졸업자수</t>
  </si>
  <si>
    <t>진학자수</t>
  </si>
  <si>
    <t>원   아   수</t>
  </si>
  <si>
    <t>교   원   수</t>
  </si>
  <si>
    <t>학교수</t>
  </si>
  <si>
    <t>진학자</t>
  </si>
  <si>
    <t>입학자</t>
  </si>
  <si>
    <t>입학정원</t>
  </si>
  <si>
    <t>학급수</t>
  </si>
  <si>
    <t>지원자</t>
  </si>
  <si>
    <t>학과수</t>
  </si>
  <si>
    <t>취업자수</t>
  </si>
  <si>
    <t>입대자수</t>
  </si>
  <si>
    <t>입학자수</t>
  </si>
  <si>
    <t>졸업자수</t>
  </si>
  <si>
    <t>석  사</t>
  </si>
  <si>
    <t>박  사</t>
  </si>
  <si>
    <t>영남대학교 경영대학원</t>
  </si>
  <si>
    <t>영남대학교 행정대학원</t>
  </si>
  <si>
    <t>대구교육대학교 교육대학원</t>
  </si>
  <si>
    <t>방송통신고등학교</t>
  </si>
  <si>
    <t>총  계</t>
  </si>
  <si>
    <t>국  보</t>
  </si>
  <si>
    <t>보  물</t>
  </si>
  <si>
    <t>기념물</t>
  </si>
  <si>
    <t>조정장</t>
  </si>
  <si>
    <t>카누장</t>
  </si>
  <si>
    <t>빙상장</t>
  </si>
  <si>
    <t>승마장</t>
  </si>
  <si>
    <t>수영장</t>
  </si>
  <si>
    <t>체육도장</t>
  </si>
  <si>
    <t>계</t>
  </si>
  <si>
    <t>원 수</t>
  </si>
  <si>
    <t>여</t>
  </si>
  <si>
    <t>학 과 수</t>
  </si>
  <si>
    <t>입학정원수</t>
  </si>
  <si>
    <t>석사과정학생수</t>
  </si>
  <si>
    <t>교 원 수</t>
  </si>
  <si>
    <t>입 학 자 현 황</t>
  </si>
  <si>
    <t>석 사</t>
  </si>
  <si>
    <t>박 사</t>
  </si>
  <si>
    <t>석 사   과 정</t>
  </si>
  <si>
    <t>박 사   과 정</t>
  </si>
  <si>
    <t>석사과정</t>
  </si>
  <si>
    <t>교지
면적</t>
  </si>
  <si>
    <t>학 교 수</t>
  </si>
  <si>
    <t>7.  교  육  대  학  교</t>
  </si>
  <si>
    <t>도서관수</t>
  </si>
  <si>
    <t>좌석수</t>
  </si>
  <si>
    <t>라 디 오</t>
  </si>
  <si>
    <t>일    간</t>
  </si>
  <si>
    <t>주    간</t>
  </si>
  <si>
    <t>학과
(학부)
수</t>
  </si>
  <si>
    <t>입학자수</t>
  </si>
  <si>
    <t>신        고       체         육         시         설</t>
  </si>
  <si>
    <t>요트장</t>
  </si>
  <si>
    <t>체력
단련장</t>
  </si>
  <si>
    <t>당구장</t>
  </si>
  <si>
    <t>썰매장</t>
  </si>
  <si>
    <t>무도장</t>
  </si>
  <si>
    <t>무도학원</t>
  </si>
  <si>
    <t xml:space="preserve"> 2. 유   치   원    </t>
  </si>
  <si>
    <t xml:space="preserve"> 3.  초  등  학  교</t>
  </si>
  <si>
    <t>취  학  대  상  자</t>
  </si>
  <si>
    <t>취      학      자</t>
  </si>
  <si>
    <t>적령아동</t>
  </si>
  <si>
    <t xml:space="preserve"> 11.  적  령  아  동  취  학</t>
  </si>
  <si>
    <t>학교수</t>
  </si>
  <si>
    <t>졸업자</t>
  </si>
  <si>
    <t>진학자</t>
  </si>
  <si>
    <t>지          정          문          화          재</t>
  </si>
  <si>
    <t>국   가   지   정   문   화   재</t>
  </si>
  <si>
    <t>시  지  정  문  화  재</t>
  </si>
  <si>
    <t>문화재  자  료</t>
  </si>
  <si>
    <t>천  연  기념물</t>
  </si>
  <si>
    <t>유  형    문화재</t>
  </si>
  <si>
    <t>무  형  문화재</t>
  </si>
  <si>
    <t>합계</t>
  </si>
  <si>
    <t xml:space="preserve"> １3.  공  공  도  서  관</t>
  </si>
  <si>
    <t>학급수</t>
  </si>
  <si>
    <t>학  생  수</t>
  </si>
  <si>
    <t>교  원  수</t>
  </si>
  <si>
    <t>입학자</t>
  </si>
  <si>
    <t xml:space="preserve"> 4-2. 중 학 교 (사립)</t>
  </si>
  <si>
    <t>2 0 1 1</t>
  </si>
  <si>
    <t>교 실 수</t>
  </si>
  <si>
    <t>정규</t>
  </si>
  <si>
    <t>가대용</t>
  </si>
  <si>
    <t>2 0 1 2</t>
  </si>
  <si>
    <t>학    생    수</t>
  </si>
  <si>
    <t>생</t>
  </si>
  <si>
    <t xml:space="preserve"> 원 수</t>
  </si>
  <si>
    <t xml:space="preserve"> 현 황</t>
  </si>
  <si>
    <t>진학자수</t>
  </si>
  <si>
    <t>학  생  수</t>
  </si>
  <si>
    <t>교  원  수</t>
  </si>
  <si>
    <t>입학정원</t>
  </si>
  <si>
    <t>학교수</t>
  </si>
  <si>
    <t>학급수</t>
  </si>
  <si>
    <t>학    생    수</t>
  </si>
  <si>
    <t>교   원   수</t>
  </si>
  <si>
    <t>졸업자수</t>
  </si>
  <si>
    <t>진학자수</t>
  </si>
  <si>
    <t>남</t>
  </si>
  <si>
    <t xml:space="preserve"> 5-2. 특수목적고등학교(사립)</t>
  </si>
  <si>
    <t xml:space="preserve"> 5-3. 특성화고등학교(사립)</t>
  </si>
  <si>
    <t xml:space="preserve"> 5-4. 자율고등학교(국·공립)</t>
  </si>
  <si>
    <t xml:space="preserve"> 5-5. 자율고등학교(사립)</t>
  </si>
  <si>
    <t>영남대학교 환경보건대학원</t>
  </si>
  <si>
    <t>영남대학교 임상약학대학원</t>
  </si>
  <si>
    <t>영남대학교 스포츠과학대학원</t>
  </si>
  <si>
    <t>영남대학교 의학전문대학원</t>
  </si>
  <si>
    <t>학급수</t>
  </si>
  <si>
    <t>학  생  수</t>
  </si>
  <si>
    <t>교  원  수</t>
  </si>
  <si>
    <t>입학자</t>
  </si>
  <si>
    <t>2 0 1 2</t>
  </si>
  <si>
    <t xml:space="preserve"> 10. 기  타  학  교</t>
  </si>
  <si>
    <t>(5)</t>
  </si>
  <si>
    <t>계명대학교 정책대학원</t>
  </si>
  <si>
    <t>대구대학교 재활과학대학원</t>
  </si>
  <si>
    <t>사          설          학          원</t>
  </si>
  <si>
    <t>독  서  실</t>
  </si>
  <si>
    <t>학      원      수</t>
  </si>
  <si>
    <t>열람실수</t>
  </si>
  <si>
    <t>합계</t>
  </si>
  <si>
    <t>학교교과 교습학원</t>
  </si>
  <si>
    <t>평생직업 교육학원</t>
  </si>
  <si>
    <t>입시검정및 보습</t>
  </si>
  <si>
    <t>국제화</t>
  </si>
  <si>
    <t>예능</t>
  </si>
  <si>
    <t>특수
교육</t>
  </si>
  <si>
    <t>기타</t>
  </si>
  <si>
    <t>직업
기술</t>
  </si>
  <si>
    <t>인문
사회</t>
  </si>
  <si>
    <t>기예</t>
  </si>
  <si>
    <t>공          공          체          육          시          설</t>
  </si>
  <si>
    <t>육상
경기장</t>
  </si>
  <si>
    <t>축구장</t>
  </si>
  <si>
    <t>하키장</t>
  </si>
  <si>
    <t>야구장</t>
  </si>
  <si>
    <t>싸이클
경기장</t>
  </si>
  <si>
    <t>테니스장</t>
  </si>
  <si>
    <t>씨름장</t>
  </si>
  <si>
    <t>체    육    관</t>
  </si>
  <si>
    <t>수영장</t>
  </si>
  <si>
    <t>사격장</t>
  </si>
  <si>
    <t>국궁장</t>
  </si>
  <si>
    <t>양궁장</t>
  </si>
  <si>
    <t>승마장</t>
  </si>
  <si>
    <t>골프
연습장</t>
  </si>
  <si>
    <t>조정
카누장</t>
  </si>
  <si>
    <t>요트장</t>
  </si>
  <si>
    <t>빙상장</t>
  </si>
  <si>
    <t>롤러
스케이트장</t>
  </si>
  <si>
    <t>전천후
게이트볼장</t>
  </si>
  <si>
    <t>구기
체육관</t>
  </si>
  <si>
    <t>투기
체육관</t>
  </si>
  <si>
    <t>생활
체육관</t>
  </si>
  <si>
    <t>등 록 체 육 시 설</t>
  </si>
  <si>
    <t>골프장</t>
  </si>
  <si>
    <t>스키장</t>
  </si>
  <si>
    <t>자동차
경주장</t>
  </si>
  <si>
    <t>방         송         사</t>
  </si>
  <si>
    <t>신      문      사</t>
  </si>
  <si>
    <t>지상파방송</t>
  </si>
  <si>
    <t>케이블 TV</t>
  </si>
  <si>
    <t>인터넷신문</t>
  </si>
  <si>
    <t>학교수</t>
  </si>
  <si>
    <t>2 0 1 3</t>
  </si>
  <si>
    <t>남</t>
  </si>
  <si>
    <t>기 타</t>
  </si>
  <si>
    <t>수   련   관</t>
  </si>
  <si>
    <t>문화의 집</t>
  </si>
  <si>
    <t>수   련   원</t>
  </si>
  <si>
    <t>야  영  장</t>
  </si>
  <si>
    <t>유스호스텔</t>
  </si>
  <si>
    <t>특화시설</t>
  </si>
  <si>
    <t>개  소</t>
  </si>
  <si>
    <t>면  적
(건물)</t>
  </si>
  <si>
    <t>면  적
(부지)</t>
  </si>
  <si>
    <r>
      <t>교지
면적</t>
    </r>
    <r>
      <rPr>
        <vertAlign val="superscript"/>
        <sz val="11"/>
        <rFont val="바탕체"/>
        <family val="1"/>
      </rPr>
      <t>1)</t>
    </r>
  </si>
  <si>
    <r>
      <t>건물   면적</t>
    </r>
    <r>
      <rPr>
        <vertAlign val="superscript"/>
        <sz val="11"/>
        <rFont val="바탕체"/>
        <family val="1"/>
      </rPr>
      <t>2)</t>
    </r>
  </si>
  <si>
    <t>입 장 자</t>
  </si>
  <si>
    <t xml:space="preserve">         소          장          품</t>
  </si>
  <si>
    <t>금  속</t>
  </si>
  <si>
    <t>토제</t>
  </si>
  <si>
    <t>도자기</t>
  </si>
  <si>
    <t>석</t>
  </si>
  <si>
    <t>유리보석</t>
  </si>
  <si>
    <t>초제</t>
  </si>
  <si>
    <t>나무</t>
  </si>
  <si>
    <t>골각패갑</t>
  </si>
  <si>
    <t>지</t>
  </si>
  <si>
    <t>피모</t>
  </si>
  <si>
    <t>사직</t>
  </si>
  <si>
    <t>종자</t>
  </si>
  <si>
    <t xml:space="preserve"> １5.  문     화     재</t>
  </si>
  <si>
    <t xml:space="preserve">  16.  문   화   공   간</t>
  </si>
  <si>
    <t>영남대학교</t>
  </si>
  <si>
    <t>대구대학교</t>
  </si>
  <si>
    <t>학과수</t>
  </si>
  <si>
    <t>졸업자수</t>
  </si>
  <si>
    <t>자  료  수</t>
  </si>
  <si>
    <t>비도서</t>
  </si>
  <si>
    <t>연속간행물
(종)</t>
  </si>
  <si>
    <t xml:space="preserve"> 19.  언   론   매   체</t>
  </si>
  <si>
    <t>지원자</t>
  </si>
  <si>
    <t>조기입학 신청자</t>
  </si>
  <si>
    <t xml:space="preserve"> </t>
  </si>
  <si>
    <t>유예  및  과령아</t>
  </si>
  <si>
    <t>골 프   연습장</t>
  </si>
  <si>
    <t>2 0 1 4</t>
  </si>
  <si>
    <t>2 0 1 4</t>
  </si>
  <si>
    <t>학생수</t>
  </si>
  <si>
    <t>학급(과)수</t>
  </si>
  <si>
    <t xml:space="preserve"> ⅩⅣ. 교    육    및    문    화</t>
  </si>
  <si>
    <t xml:space="preserve"> １. 학  교  총  개  황</t>
  </si>
  <si>
    <t>교     직     원     수</t>
  </si>
  <si>
    <t>교  원  수</t>
  </si>
  <si>
    <t>-</t>
  </si>
  <si>
    <t>(4)</t>
  </si>
  <si>
    <t>2 0 1 3</t>
  </si>
  <si>
    <t>도서관방문자수</t>
  </si>
  <si>
    <t>연간대출책수</t>
  </si>
  <si>
    <t>2 0 1 3</t>
  </si>
  <si>
    <t>2 0 1 4</t>
  </si>
  <si>
    <t>2 0 1 2</t>
  </si>
  <si>
    <t>2  0  1  2</t>
  </si>
  <si>
    <t>2  0  1  3</t>
  </si>
  <si>
    <t>2  0  1  4</t>
  </si>
  <si>
    <t>…</t>
  </si>
  <si>
    <t>종합</t>
  </si>
  <si>
    <t>민  속    문화재</t>
  </si>
  <si>
    <r>
      <t xml:space="preserve">간이운동장
</t>
    </r>
    <r>
      <rPr>
        <sz val="10"/>
        <rFont val="바탕체"/>
        <family val="1"/>
      </rPr>
      <t>(동네체육시설)</t>
    </r>
  </si>
  <si>
    <t>종합
체육시설</t>
  </si>
  <si>
    <t>2 0 1 5</t>
  </si>
  <si>
    <t>2  0  1  5</t>
  </si>
  <si>
    <t xml:space="preserve"> 2 0 1 4 </t>
  </si>
  <si>
    <t xml:space="preserve">  </t>
  </si>
  <si>
    <r>
      <t>건물
 면적</t>
    </r>
    <r>
      <rPr>
        <vertAlign val="superscript"/>
        <sz val="11"/>
        <rFont val="바탕체"/>
        <family val="1"/>
      </rPr>
      <t>2)</t>
    </r>
  </si>
  <si>
    <t xml:space="preserve"> 8. 대 학 교</t>
  </si>
  <si>
    <t>박사과정</t>
  </si>
  <si>
    <t>통합과정</t>
  </si>
  <si>
    <t>통합과정 학생수</t>
  </si>
  <si>
    <t>영남대학교 문화예술디자인대학원</t>
  </si>
  <si>
    <t xml:space="preserve">국가무형
문 화 재 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</si>
  <si>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</si>
  <si>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</si>
  <si>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</si>
  <si>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</si>
  <si>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</si>
  <si>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</si>
  <si>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</si>
  <si>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</si>
  <si>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</si>
  <si>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</si>
  <si>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</si>
  <si>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</si>
  <si>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</si>
  <si>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.</t>
  </si>
  <si>
    <t>자료실이용자수</t>
  </si>
  <si>
    <t xml:space="preserve"> 14.  박     물     관</t>
  </si>
  <si>
    <t>공   연   시   설</t>
  </si>
  <si>
    <t xml:space="preserve">  전  시  실</t>
  </si>
  <si>
    <t>지 역 문 화 복 지 시 설</t>
  </si>
  <si>
    <t>기  타  시  설</t>
  </si>
  <si>
    <t>공공
공연장</t>
  </si>
  <si>
    <t>민간
공연장</t>
  </si>
  <si>
    <t>영화관</t>
  </si>
  <si>
    <r>
      <t>등록
미술관</t>
    </r>
    <r>
      <rPr>
        <vertAlign val="superscript"/>
        <sz val="11"/>
        <rFont val="바탕체"/>
        <family val="1"/>
      </rPr>
      <t>1)</t>
    </r>
  </si>
  <si>
    <t>화  랑</t>
  </si>
  <si>
    <t>시민회관</t>
  </si>
  <si>
    <t>청소년
수련시설</t>
  </si>
  <si>
    <t>문화원</t>
  </si>
  <si>
    <t>국악원</t>
  </si>
  <si>
    <t>전수회관</t>
  </si>
  <si>
    <t>스크린수</t>
  </si>
  <si>
    <t xml:space="preserve"> 18. 청  소  년  수  련  시  설</t>
  </si>
  <si>
    <t>교원1인당
학생수</t>
  </si>
  <si>
    <t>2 0 1 6</t>
  </si>
  <si>
    <t>2 0 1 7</t>
  </si>
  <si>
    <t>2 0 1 7</t>
  </si>
  <si>
    <t>2 0 1 6</t>
  </si>
  <si>
    <r>
      <t>건물
면적</t>
    </r>
    <r>
      <rPr>
        <vertAlign val="superscript"/>
        <sz val="11"/>
        <rFont val="바탕체"/>
        <family val="1"/>
      </rPr>
      <t>2)</t>
    </r>
  </si>
  <si>
    <t>2  0  1  6</t>
  </si>
  <si>
    <t>2  0  1  7</t>
  </si>
  <si>
    <t>강사수</t>
  </si>
  <si>
    <t>강의실수</t>
  </si>
  <si>
    <t>독서실수</t>
  </si>
  <si>
    <t>사  적</t>
  </si>
  <si>
    <t>등  록
문화재</t>
  </si>
  <si>
    <r>
      <t>종합사회
복지관</t>
    </r>
    <r>
      <rPr>
        <vertAlign val="superscript"/>
        <sz val="11"/>
        <rFont val="바탕체"/>
        <family val="1"/>
      </rPr>
      <t>3)</t>
    </r>
  </si>
  <si>
    <r>
      <t>문    화
예술회관</t>
    </r>
    <r>
      <rPr>
        <vertAlign val="superscript"/>
        <sz val="10"/>
        <rFont val="바탕체"/>
        <family val="1"/>
      </rPr>
      <t>2)</t>
    </r>
  </si>
  <si>
    <t>유   치   원</t>
  </si>
  <si>
    <t>초 등 학 교</t>
  </si>
  <si>
    <t>중   학   교</t>
  </si>
  <si>
    <t>일반고등학교</t>
  </si>
  <si>
    <t>특수목적고등학교</t>
  </si>
  <si>
    <t>특성화고등학교</t>
  </si>
  <si>
    <t>자율고등학교</t>
  </si>
  <si>
    <t>전  문  대  학</t>
  </si>
  <si>
    <t>교  육  대  학</t>
  </si>
  <si>
    <t>대   학   (교)</t>
  </si>
  <si>
    <t>대    학    원</t>
  </si>
  <si>
    <t>기  타  학  교</t>
  </si>
  <si>
    <t>2 0 1 8</t>
  </si>
  <si>
    <t>2 0 1 8</t>
  </si>
  <si>
    <t>2  0  1  8</t>
  </si>
  <si>
    <t>2 0 1 7</t>
  </si>
  <si>
    <t>신입원아수</t>
  </si>
  <si>
    <t>2 0 1 8</t>
  </si>
  <si>
    <t>2 0 1 8</t>
  </si>
  <si>
    <t>2 0 1 7</t>
  </si>
  <si>
    <t xml:space="preserve"> １. 학  교  총  개  황</t>
  </si>
  <si>
    <r>
      <t>학  생  수</t>
    </r>
    <r>
      <rPr>
        <vertAlign val="superscript"/>
        <sz val="11"/>
        <rFont val="바탕체"/>
        <family val="1"/>
      </rPr>
      <t>1)</t>
    </r>
  </si>
  <si>
    <r>
      <t>교  원  수</t>
    </r>
    <r>
      <rPr>
        <vertAlign val="superscript"/>
        <sz val="11"/>
        <rFont val="바탕체"/>
        <family val="1"/>
      </rPr>
      <t>2)</t>
    </r>
  </si>
  <si>
    <r>
      <t>학  생  수</t>
    </r>
    <r>
      <rPr>
        <vertAlign val="superscript"/>
        <sz val="11"/>
        <rFont val="바탕체"/>
        <family val="1"/>
      </rPr>
      <t>2)</t>
    </r>
  </si>
  <si>
    <r>
      <t>교  원  수</t>
    </r>
    <r>
      <rPr>
        <vertAlign val="superscript"/>
        <sz val="11"/>
        <rFont val="바탕체"/>
        <family val="1"/>
      </rPr>
      <t>3)</t>
    </r>
  </si>
  <si>
    <t>면 적
(부지)</t>
  </si>
  <si>
    <t xml:space="preserve">  주: 1.학교수에는 분교장이 제외되었음</t>
  </si>
  <si>
    <t xml:space="preserve">      2.대학, 대학교 및 대학원의 학급수는 과목수 또는 학과수를 말함</t>
  </si>
  <si>
    <t xml:space="preserve">      3.( )는 분교수이며 합계에 포함하지 않음</t>
  </si>
  <si>
    <t>자료: 대구광역시교육청, 각 대학 및 대학원</t>
  </si>
  <si>
    <t>단위: 개, 명</t>
  </si>
  <si>
    <t>자료: 대구광역시교육청</t>
  </si>
  <si>
    <t xml:space="preserve">      1)2014년부터 유치원 직원수에 무기계약직 등 미포함</t>
  </si>
  <si>
    <t>단위: 개, 명, 천㎡</t>
  </si>
  <si>
    <t xml:space="preserve">      1)대지와 체육장의 합계</t>
  </si>
  <si>
    <t xml:space="preserve">      2)보통 및 특별교실, 관리실, 기타의 합계</t>
  </si>
  <si>
    <t xml:space="preserve">  주: 1.초중등교육법 시행령(2010.6.)에 의해 2011년부터 고등학교 구분 변경</t>
  </si>
  <si>
    <t xml:space="preserve">  주: 1.초중등교육법 시행령(2010.6.)에 의해 2011년부터 자료생성</t>
  </si>
  <si>
    <t>자료: 영남이공대학교</t>
  </si>
  <si>
    <t xml:space="preserve">  주: 1.학생수는 재적학생수(재학생+휴학생)임</t>
  </si>
  <si>
    <t xml:space="preserve">      2.교원수는 전임교원임</t>
  </si>
  <si>
    <t xml:space="preserve">      3.사무직원수는 계약직 제외</t>
  </si>
  <si>
    <t>단위: 명, 천㎡</t>
  </si>
  <si>
    <t>자료: 대구교육대학교</t>
  </si>
  <si>
    <t xml:space="preserve">  주: 1)학생수는 재적학생수(재학생+휴학생)임</t>
  </si>
  <si>
    <t xml:space="preserve">      2)전임교원임</t>
  </si>
  <si>
    <t xml:space="preserve">      3)계약직 제외</t>
  </si>
  <si>
    <t xml:space="preserve">      4)졸업자현황은 당해 2월졸업자 + 전년도 8월졸업자</t>
  </si>
  <si>
    <t>자료: 각 대학교</t>
  </si>
  <si>
    <t xml:space="preserve">  주: 1)( )는 캠퍼스 현황으로 총계에 미포함</t>
  </si>
  <si>
    <t xml:space="preserve">      2)학생수는 재적학생수(재학생+휴학생)임</t>
  </si>
  <si>
    <t xml:space="preserve">      3)전임교원임</t>
  </si>
  <si>
    <t xml:space="preserve">      4)계약직 제외</t>
  </si>
  <si>
    <t>자료: 각 대학원</t>
  </si>
  <si>
    <t xml:space="preserve">  주: 학생수는 재적학생수(재학생+휴학생)임</t>
  </si>
  <si>
    <t>단위: 명, %</t>
  </si>
  <si>
    <t>자료: 대구광역시 교육청</t>
  </si>
  <si>
    <t>단위: 명</t>
  </si>
  <si>
    <t>단위: 개, 권, 명, 천원</t>
  </si>
  <si>
    <t>단위: 명, 점</t>
  </si>
  <si>
    <t xml:space="preserve">  주: 2008년 부터 국립중앙박물관 ˝표준유물관리시스템˝에 따라 분류하였음</t>
  </si>
  <si>
    <t>단위: 개</t>
  </si>
  <si>
    <t>자료: 문화관광과</t>
  </si>
  <si>
    <t>단위: 개소, 명</t>
  </si>
  <si>
    <t xml:space="preserve">  주: 1)2011년부터 등록된 미술관현황임</t>
  </si>
  <si>
    <t xml:space="preserve">      2)시 및 민간관리시설 포함</t>
  </si>
  <si>
    <t xml:space="preserve">      3)2010년부터 시 종합사회복지관을 대상으로 작성</t>
  </si>
  <si>
    <t xml:space="preserve"> 단위: 개소</t>
  </si>
  <si>
    <t>단위: 개소, 천㎡</t>
  </si>
  <si>
    <t>자료: 복지지원과</t>
  </si>
  <si>
    <t xml:space="preserve">  주: 건물연면적</t>
  </si>
  <si>
    <t>단위: 개소</t>
  </si>
  <si>
    <t>단위: 개, 명 (2019. 4. 1. 현재)</t>
  </si>
  <si>
    <t xml:space="preserve">  주: 2019. 4. 1. 기준 작성</t>
  </si>
  <si>
    <t>2 0 1 9</t>
  </si>
  <si>
    <t xml:space="preserve">  주: 2019. 4 .1. 기준 작성</t>
  </si>
  <si>
    <t xml:space="preserve">      2.2019.4.1.기준 작성</t>
  </si>
  <si>
    <t xml:space="preserve">      2.2019. 4. 1. 기준 작성</t>
  </si>
  <si>
    <t>2 0 1 9</t>
  </si>
  <si>
    <t>2 0 1 9</t>
  </si>
  <si>
    <t xml:space="preserve">      2.2019. 4. 1. 기준 작성</t>
  </si>
  <si>
    <t xml:space="preserve">      4.졸업자 현황은 2018.12.31. 교육통계 기준으로 작성</t>
  </si>
  <si>
    <t>2  0  1  9</t>
  </si>
  <si>
    <t xml:space="preserve">  주: 2019. 4. 1. 기준 작성</t>
  </si>
  <si>
    <t>2 0 1 8</t>
  </si>
  <si>
    <t>2 0 1 9</t>
  </si>
  <si>
    <t>-</t>
  </si>
  <si>
    <t xml:space="preserve">특수학교 </t>
  </si>
  <si>
    <t>자료: 대구광역시교육청</t>
  </si>
  <si>
    <t xml:space="preserve">  주: 1.산업학교 학생수는 원적학교에 포함</t>
  </si>
  <si>
    <t xml:space="preserve">      2.산업학교 교지면적은 경북기계공업고등학교에 포함</t>
  </si>
  <si>
    <t xml:space="preserve">      3.방송통신중학교, 방송통신고등학교의 교원수, 사무직원수는 대구고등학교에 포함, 교지면적, 건물면적, 보통교실수는 제외 </t>
  </si>
  <si>
    <t xml:space="preserve">      4.2017년부터 방송통신중학교, 방송통신고등학교의 진학자수 제외</t>
  </si>
  <si>
    <t xml:space="preserve">      5.2014년부터 고등공민학교는 제외</t>
  </si>
  <si>
    <t xml:space="preserve">      6.2019. 4. 1. 기준 작성</t>
  </si>
  <si>
    <t>대구가톨릭대학교</t>
  </si>
  <si>
    <t>-</t>
  </si>
  <si>
    <t>계명대학교</t>
  </si>
  <si>
    <t>2 0 1 8</t>
  </si>
  <si>
    <t>교육기본
시설면적</t>
  </si>
  <si>
    <t xml:space="preserve"> 9. 대 학 원</t>
  </si>
  <si>
    <t>폐원</t>
  </si>
  <si>
    <t>대구대학교 디자인산업행정대학원</t>
  </si>
  <si>
    <t>취 학 률</t>
  </si>
  <si>
    <t>정원
T.O</t>
  </si>
  <si>
    <t>직  원  수</t>
  </si>
  <si>
    <r>
      <t>직   원   수</t>
    </r>
    <r>
      <rPr>
        <vertAlign val="superscript"/>
        <sz val="11"/>
        <rFont val="바탕체"/>
        <family val="1"/>
      </rPr>
      <t>1)</t>
    </r>
  </si>
  <si>
    <t>재취원아수</t>
  </si>
  <si>
    <t>교실수</t>
  </si>
  <si>
    <t>입학자</t>
  </si>
  <si>
    <t xml:space="preserve">  주: 2019. 4. 1. 기준 작성</t>
  </si>
  <si>
    <t xml:space="preserve">      1)교지면적은 교사대지와 체육장의 합계</t>
  </si>
  <si>
    <t xml:space="preserve">      1)교지면적은 교사대지와 체육장의 합계</t>
  </si>
  <si>
    <t>졸업원아수</t>
  </si>
  <si>
    <t>입 학 상 황</t>
  </si>
  <si>
    <t>직   원   수</t>
  </si>
  <si>
    <t>직   원   수</t>
  </si>
  <si>
    <t>입학상황</t>
  </si>
  <si>
    <t xml:space="preserve"> 6. 전 문 대 학</t>
  </si>
  <si>
    <t>지원자수</t>
  </si>
  <si>
    <t>학   생   수</t>
  </si>
  <si>
    <t>졸업후 상황</t>
  </si>
  <si>
    <t>졸 업 후 상 황</t>
  </si>
  <si>
    <t>입 학 상 황</t>
  </si>
  <si>
    <t>졸  업  후  상  황</t>
  </si>
  <si>
    <r>
      <t>직  원  수</t>
    </r>
    <r>
      <rPr>
        <vertAlign val="superscript"/>
        <sz val="11"/>
        <rFont val="바탕체"/>
        <family val="1"/>
      </rPr>
      <t>3)</t>
    </r>
  </si>
  <si>
    <t>학교수</t>
  </si>
  <si>
    <r>
      <t>졸업후현황</t>
    </r>
    <r>
      <rPr>
        <vertAlign val="superscript"/>
        <sz val="11"/>
        <rFont val="바탕체"/>
        <family val="1"/>
      </rPr>
      <t>4)</t>
    </r>
  </si>
  <si>
    <t>단위: 명, ㎡</t>
  </si>
  <si>
    <t>단위: 명, ㎡</t>
  </si>
  <si>
    <t>단위: 개, 명, ㎡</t>
  </si>
  <si>
    <r>
      <t>학교수</t>
    </r>
    <r>
      <rPr>
        <vertAlign val="superscript"/>
        <sz val="11"/>
        <rFont val="바탕체"/>
        <family val="1"/>
      </rPr>
      <t>1)</t>
    </r>
  </si>
  <si>
    <r>
      <t>직  원  수</t>
    </r>
    <r>
      <rPr>
        <vertAlign val="superscript"/>
        <sz val="11"/>
        <rFont val="바탕체"/>
        <family val="1"/>
      </rPr>
      <t>4)</t>
    </r>
  </si>
  <si>
    <r>
      <t>졸 업 후 현 황</t>
    </r>
    <r>
      <rPr>
        <vertAlign val="superscript"/>
        <sz val="11"/>
        <rFont val="바탕체"/>
        <family val="1"/>
      </rPr>
      <t>5)</t>
    </r>
  </si>
  <si>
    <t>입 학 상 황</t>
  </si>
  <si>
    <t>지원자수</t>
  </si>
  <si>
    <t>학교수</t>
  </si>
  <si>
    <t>직 원 수</t>
  </si>
  <si>
    <t>졸업 후 상황</t>
  </si>
  <si>
    <t>교실수</t>
  </si>
  <si>
    <t xml:space="preserve">      5)2018.12.31. 교육통계 기준으로 작성</t>
  </si>
  <si>
    <t>남</t>
  </si>
  <si>
    <t>여</t>
  </si>
  <si>
    <t>박사과정학생수</t>
  </si>
  <si>
    <t>졸업후 현황</t>
  </si>
  <si>
    <t>건물
면적</t>
  </si>
  <si>
    <t xml:space="preserve">  주: 2019. 4. 1. 기준 작성</t>
  </si>
  <si>
    <t>도  서</t>
  </si>
  <si>
    <t>ⅩⅢ. 교    육    및    문    화</t>
  </si>
  <si>
    <t xml:space="preserve"> 4. 중 학 교</t>
  </si>
  <si>
    <t xml:space="preserve">  4-1. 중 학 교 (국공립)</t>
  </si>
  <si>
    <t xml:space="preserve"> 5. 고 등 학 교 </t>
  </si>
  <si>
    <t xml:space="preserve">  5-1. 일반고등학교 (사립)</t>
  </si>
  <si>
    <t xml:space="preserve"> 12. 사   설   학   원   및   독   서   실</t>
  </si>
  <si>
    <t xml:space="preserve"> 17.  체   육   시   설</t>
  </si>
  <si>
    <t xml:space="preserve">     17-1. 공공체육시설</t>
  </si>
  <si>
    <t xml:space="preserve"> 17-2.  신고·등록 체육시설</t>
  </si>
  <si>
    <t>2 0 1 9</t>
  </si>
  <si>
    <t>자료: 국가도서관 통계시스템</t>
  </si>
  <si>
    <t xml:space="preserve">  주: 1)정원기준</t>
  </si>
  <si>
    <t xml:space="preserve">      2)인건비, 자료구입비, 기타운영비 합계</t>
  </si>
  <si>
    <t>연    별
도서관별</t>
  </si>
  <si>
    <t>대구광역시립남부도서관</t>
  </si>
  <si>
    <t>대명어울림도서관</t>
  </si>
  <si>
    <t>이천 어울림도서관</t>
  </si>
  <si>
    <r>
      <t>교지
면적</t>
    </r>
    <r>
      <rPr>
        <vertAlign val="superscript"/>
        <sz val="11"/>
        <rFont val="바탕체"/>
        <family val="1"/>
      </rPr>
      <t>1)</t>
    </r>
  </si>
  <si>
    <r>
      <t>건물  
 면적</t>
    </r>
    <r>
      <rPr>
        <vertAlign val="superscript"/>
        <sz val="11"/>
        <rFont val="바탕체"/>
        <family val="1"/>
      </rPr>
      <t>2)</t>
    </r>
  </si>
  <si>
    <r>
      <t>직원수</t>
    </r>
    <r>
      <rPr>
        <vertAlign val="superscript"/>
        <sz val="11"/>
        <rFont val="바탕체"/>
        <family val="1"/>
      </rPr>
      <t>1)</t>
    </r>
  </si>
  <si>
    <r>
      <t>예  산</t>
    </r>
    <r>
      <rPr>
        <vertAlign val="superscript"/>
        <sz val="11"/>
        <rFont val="바탕체"/>
        <family val="1"/>
      </rPr>
      <t>2)</t>
    </r>
  </si>
  <si>
    <t>국가민속
문 화 재</t>
  </si>
  <si>
    <t>자료: 공원녹지과</t>
  </si>
  <si>
    <t>자료: 평생교육홍보과</t>
  </si>
  <si>
    <t xml:space="preserve">      1)2018년까지는 보통교실수(보통교실은 정규교실, 가교실, 대용교실을 포함)로 작성되었음</t>
  </si>
  <si>
    <r>
      <t>교 실 수</t>
    </r>
    <r>
      <rPr>
        <vertAlign val="superscript"/>
        <sz val="11"/>
        <rFont val="바탕체"/>
        <family val="1"/>
      </rPr>
      <t>1)</t>
    </r>
  </si>
  <si>
    <t>연  별  및
학  교  별</t>
  </si>
  <si>
    <t>연    별</t>
  </si>
  <si>
    <t>연    별</t>
  </si>
  <si>
    <t>연    별</t>
  </si>
  <si>
    <t>연    별</t>
  </si>
  <si>
    <t>연    별</t>
  </si>
  <si>
    <t>연 별 및
대 학 별</t>
  </si>
  <si>
    <t>연  별   및
대 학 원 별</t>
  </si>
  <si>
    <t>연 별 및
학 교 별</t>
  </si>
  <si>
    <t>연   별</t>
  </si>
  <si>
    <t>연    별</t>
  </si>
  <si>
    <t>연 별 및
동    별</t>
  </si>
  <si>
    <t>연    별</t>
  </si>
</sst>
</file>

<file path=xl/styles.xml><?xml version="1.0" encoding="utf-8"?>
<styleSheet xmlns="http://schemas.openxmlformats.org/spreadsheetml/2006/main">
  <numFmts count="6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0.00_ "/>
    <numFmt numFmtId="179" formatCode="#,##0.0"/>
    <numFmt numFmtId="180" formatCode="#,##0;\-#,##0;&quot;-&quot;;\ "/>
    <numFmt numFmtId="181" formatCode="0.0"/>
    <numFmt numFmtId="182" formatCode="_-* #,##0.0_-;\-* #,##0.0_-;_-* &quot;-&quot;_-;_-@_-"/>
    <numFmt numFmtId="183" formatCode="#,##0_);\(#,##0\)"/>
    <numFmt numFmtId="184" formatCode="#,##0.0\ ;"/>
    <numFmt numFmtId="185" formatCode="#,##0.0;\-#,##0.0;&quot;-&quot;;\ "/>
    <numFmt numFmtId="186" formatCode="0.0_ "/>
    <numFmt numFmtId="187" formatCode="#,###"/>
    <numFmt numFmtId="188" formatCode="\(\ #,###\ \)"/>
    <numFmt numFmtId="189" formatCode="0000"/>
    <numFmt numFmtId="190" formatCode="yyyy&quot;년&quot;\ m&quot;월&quot;\ d&quot;일&quot;"/>
    <numFmt numFmtId="191" formatCode="000"/>
    <numFmt numFmtId="192" formatCode="_ * #,##0_ ;_ * \-#,##0_ ;_ * &quot;-&quot;_ ;_ @_ "/>
    <numFmt numFmtId="193" formatCode="yy&quot;-&quot;m&quot;-&quot;d"/>
    <numFmt numFmtId="194" formatCode="&quot;만촌1동 &quot;@"/>
    <numFmt numFmtId="195" formatCode="#,##0;\-#,##0;&quot; &quot;;\ "/>
    <numFmt numFmtId="196" formatCode="_-* #,##0.0_-;\-* #,##0.0_-;_-* &quot;-&quot;?_-;_-@_-"/>
    <numFmt numFmtId="197" formatCode="_ * #,##0_ ;_ * \-#,##0_ ;_ * &quot; &quot;_ ;_ @_ "/>
    <numFmt numFmtId="198" formatCode="#,##0;[Red]#,##0"/>
    <numFmt numFmtId="199" formatCode="0_ "/>
    <numFmt numFmtId="200" formatCode="#,##0.0;[Red]#,##0.0"/>
    <numFmt numFmtId="201" formatCode="#,##0_);[Red]\(#,##0\)"/>
    <numFmt numFmtId="202" formatCode="\(\ \)"/>
    <numFmt numFmtId="203" formatCode="\(0\)"/>
    <numFmt numFmtId="204" formatCode="\-"/>
    <numFmt numFmtId="205" formatCode="[$-412]yyyy&quot;년&quot;\ m&quot;월&quot;\ d&quot;일&quot;\ dddd"/>
    <numFmt numFmtId="206" formatCode="_-* #,##0.00_-;\-* #,##0.00_-;_-* &quot;-&quot;_-;_-@_-"/>
    <numFmt numFmtId="207" formatCode="[$-412]AM/PM\ h:mm:ss"/>
    <numFmt numFmtId="208" formatCode="#,##0.00_ "/>
    <numFmt numFmtId="209" formatCode="0_);[Red]\(0\)"/>
    <numFmt numFmtId="210" formatCode="#,##0;\-#,##0;&quot; &quot;"/>
    <numFmt numFmtId="211" formatCode="_ * #,##0.00_ ;_ * \-#,##0.00_ ;_ * &quot; &quot;_ ;_ @_ "/>
    <numFmt numFmtId="212" formatCode="#,###,"/>
    <numFmt numFmtId="213" formatCode="#,##0;\-#,##0;&quot;-&quot;"/>
    <numFmt numFmtId="214" formatCode="000\-000"/>
    <numFmt numFmtId="215" formatCode="#,###.0,"/>
    <numFmt numFmtId="216" formatCode="#,##0.0_ "/>
    <numFmt numFmtId="217" formatCode="#,##0,"/>
    <numFmt numFmtId="218" formatCode="\(#,##0\);\(#,##0\)"/>
    <numFmt numFmtId="219" formatCode="0.E+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#,##0.0;\-#,##0.0;&quot; &quot;;\ "/>
    <numFmt numFmtId="225" formatCode="\(General\)"/>
  </numFmts>
  <fonts count="40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b/>
      <sz val="16"/>
      <name val="바탕체"/>
      <family val="1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1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name val="돋움"/>
      <family val="3"/>
    </font>
    <font>
      <sz val="10"/>
      <name val="돋움"/>
      <family val="3"/>
    </font>
    <font>
      <sz val="9"/>
      <name val="바탕체"/>
      <family val="1"/>
    </font>
    <font>
      <vertAlign val="superscript"/>
      <sz val="10"/>
      <name val="바탕체"/>
      <family val="1"/>
    </font>
    <font>
      <b/>
      <sz val="9"/>
      <name val="돋움"/>
      <family val="3"/>
    </font>
    <font>
      <sz val="8"/>
      <name val="굴림"/>
      <family val="3"/>
    </font>
    <font>
      <sz val="11"/>
      <color indexed="8"/>
      <name val="바탕체"/>
      <family val="1"/>
    </font>
    <font>
      <b/>
      <sz val="11"/>
      <name val="바탕체"/>
      <family val="1"/>
    </font>
    <font>
      <b/>
      <sz val="10"/>
      <name val="바탕체"/>
      <family val="1"/>
    </font>
    <font>
      <sz val="11"/>
      <color theme="1"/>
      <name val="Calibri"/>
      <family val="3"/>
    </font>
    <font>
      <sz val="11"/>
      <color theme="1"/>
      <name val="바탕체"/>
      <family val="1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3" applyNumberFormat="0" applyAlignment="0" applyProtection="0"/>
    <xf numFmtId="0" fontId="15" fillId="3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7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20" borderId="11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180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1" fontId="4" fillId="0" borderId="0" xfId="5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177" fontId="4" fillId="0" borderId="0" xfId="73" applyNumberFormat="1" applyFont="1" applyFill="1">
      <alignment/>
      <protection/>
    </xf>
    <xf numFmtId="0" fontId="4" fillId="0" borderId="0" xfId="73" applyFont="1" applyFill="1" applyAlignment="1">
      <alignment horizontal="left"/>
      <protection/>
    </xf>
    <xf numFmtId="0" fontId="4" fillId="0" borderId="0" xfId="73" applyFont="1" applyFill="1">
      <alignment/>
      <protection/>
    </xf>
    <xf numFmtId="0" fontId="4" fillId="0" borderId="0" xfId="73" applyFont="1" applyFill="1" applyAlignment="1">
      <alignment horizontal="left" vertical="center"/>
      <protection/>
    </xf>
    <xf numFmtId="0" fontId="4" fillId="0" borderId="12" xfId="73" applyFont="1" applyFill="1" applyBorder="1" applyAlignment="1">
      <alignment horizontal="center" vertical="center" wrapText="1"/>
      <protection/>
    </xf>
    <xf numFmtId="0" fontId="4" fillId="0" borderId="0" xfId="73" applyFont="1" applyFill="1" applyAlignment="1">
      <alignment vertical="center" wrapText="1"/>
      <protection/>
    </xf>
    <xf numFmtId="41" fontId="4" fillId="0" borderId="0" xfId="73" applyNumberFormat="1" applyFont="1" applyFill="1" applyBorder="1" applyAlignment="1">
      <alignment horizontal="center" vertical="center"/>
      <protection/>
    </xf>
    <xf numFmtId="41" fontId="4" fillId="0" borderId="0" xfId="73" applyNumberFormat="1" applyFont="1" applyFill="1" applyBorder="1" applyAlignment="1">
      <alignment vertical="center"/>
      <protection/>
    </xf>
    <xf numFmtId="177" fontId="4" fillId="0" borderId="0" xfId="73" applyNumberFormat="1" applyFont="1" applyFill="1" applyAlignment="1">
      <alignment vertical="center"/>
      <protection/>
    </xf>
    <xf numFmtId="0" fontId="4" fillId="0" borderId="0" xfId="73" applyFont="1" applyFill="1" applyAlignment="1">
      <alignment vertical="center"/>
      <protection/>
    </xf>
    <xf numFmtId="0" fontId="7" fillId="0" borderId="0" xfId="73" applyFont="1" applyFill="1" applyAlignment="1">
      <alignment vertical="center"/>
      <protection/>
    </xf>
    <xf numFmtId="0" fontId="0" fillId="0" borderId="0" xfId="73" applyFont="1" applyFill="1">
      <alignment/>
      <protection/>
    </xf>
    <xf numFmtId="3" fontId="4" fillId="0" borderId="0" xfId="74" applyNumberFormat="1" applyFont="1" applyFill="1" applyAlignment="1">
      <alignment horizontal="center" vertical="center"/>
      <protection/>
    </xf>
    <xf numFmtId="0" fontId="7" fillId="0" borderId="0" xfId="74" applyFont="1" applyFill="1" applyAlignment="1">
      <alignment horizontal="left" vertical="center"/>
      <protection/>
    </xf>
    <xf numFmtId="3" fontId="4" fillId="0" borderId="12" xfId="74" applyNumberFormat="1" applyFont="1" applyFill="1" applyBorder="1" applyAlignment="1">
      <alignment horizontal="center" vertical="center"/>
      <protection/>
    </xf>
    <xf numFmtId="0" fontId="4" fillId="0" borderId="0" xfId="74" applyFont="1" applyFill="1" applyAlignment="1">
      <alignment vertical="center"/>
      <protection/>
    </xf>
    <xf numFmtId="0" fontId="4" fillId="0" borderId="0" xfId="74" applyFont="1" applyFill="1" applyAlignment="1">
      <alignment horizontal="left" vertical="center"/>
      <protection/>
    </xf>
    <xf numFmtId="0" fontId="4" fillId="0" borderId="0" xfId="74" applyFont="1" applyFill="1" applyAlignment="1">
      <alignment horizontal="center" vertical="center"/>
      <protection/>
    </xf>
    <xf numFmtId="0" fontId="4" fillId="0" borderId="12" xfId="74" applyFont="1" applyFill="1" applyBorder="1" applyAlignment="1">
      <alignment horizontal="center" vertical="center"/>
      <protection/>
    </xf>
    <xf numFmtId="0" fontId="4" fillId="0" borderId="0" xfId="74" applyFont="1" applyFill="1" applyAlignment="1">
      <alignment horizontal="left"/>
      <protection/>
    </xf>
    <xf numFmtId="195" fontId="4" fillId="0" borderId="0" xfId="74" applyNumberFormat="1" applyFont="1" applyFill="1" applyBorder="1" applyAlignment="1">
      <alignment vertical="center"/>
      <protection/>
    </xf>
    <xf numFmtId="180" fontId="4" fillId="0" borderId="0" xfId="74" applyNumberFormat="1" applyFont="1" applyFill="1" applyBorder="1" applyAlignment="1">
      <alignment horizontal="right" vertical="center"/>
      <protection/>
    </xf>
    <xf numFmtId="3" fontId="4" fillId="0" borderId="0" xfId="74" applyNumberFormat="1" applyFont="1" applyFill="1" applyBorder="1" applyAlignment="1">
      <alignment vertical="center"/>
      <protection/>
    </xf>
    <xf numFmtId="0" fontId="7" fillId="0" borderId="0" xfId="74" applyFont="1" applyFill="1" applyAlignment="1">
      <alignment horizontal="center" vertical="center"/>
      <protection/>
    </xf>
    <xf numFmtId="0" fontId="4" fillId="0" borderId="0" xfId="74" applyFont="1" applyFill="1" applyBorder="1" applyAlignment="1">
      <alignment vertical="center"/>
      <protection/>
    </xf>
    <xf numFmtId="0" fontId="4" fillId="0" borderId="0" xfId="74" applyFont="1" applyFill="1">
      <alignment/>
      <protection/>
    </xf>
    <xf numFmtId="0" fontId="4" fillId="0" borderId="0" xfId="74" applyFont="1" applyFill="1" applyAlignment="1" quotePrefix="1">
      <alignment horizontal="center"/>
      <protection/>
    </xf>
    <xf numFmtId="3" fontId="4" fillId="0" borderId="0" xfId="74" applyNumberFormat="1" applyFont="1" applyFill="1" applyAlignment="1">
      <alignment horizontal="left" vertical="center"/>
      <protection/>
    </xf>
    <xf numFmtId="3" fontId="4" fillId="0" borderId="0" xfId="74" applyNumberFormat="1" applyFont="1" applyFill="1" applyAlignment="1">
      <alignment horizontal="right" vertical="center"/>
      <protection/>
    </xf>
    <xf numFmtId="3" fontId="4" fillId="0" borderId="0" xfId="74" applyNumberFormat="1" applyFont="1" applyFill="1" applyAlignment="1">
      <alignment vertical="center"/>
      <protection/>
    </xf>
    <xf numFmtId="41" fontId="4" fillId="0" borderId="0" xfId="74" applyNumberFormat="1" applyFont="1" applyFill="1" applyBorder="1" applyAlignment="1">
      <alignment vertical="center"/>
      <protection/>
    </xf>
    <xf numFmtId="177" fontId="2" fillId="0" borderId="0" xfId="74" applyNumberFormat="1" applyFont="1" applyFill="1">
      <alignment/>
      <protection/>
    </xf>
    <xf numFmtId="0" fontId="2" fillId="0" borderId="0" xfId="74" applyFont="1" applyFill="1">
      <alignment/>
      <protection/>
    </xf>
    <xf numFmtId="177" fontId="4" fillId="0" borderId="0" xfId="74" applyNumberFormat="1" applyFont="1" applyFill="1">
      <alignment/>
      <protection/>
    </xf>
    <xf numFmtId="0" fontId="0" fillId="0" borderId="0" xfId="74" applyFont="1" applyFill="1">
      <alignment/>
      <protection/>
    </xf>
    <xf numFmtId="177" fontId="4" fillId="0" borderId="0" xfId="74" applyNumberFormat="1" applyFont="1" applyFill="1" applyAlignment="1">
      <alignment vertical="center"/>
      <protection/>
    </xf>
    <xf numFmtId="0" fontId="4" fillId="0" borderId="0" xfId="73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180" fontId="4" fillId="0" borderId="0" xfId="74" applyNumberFormat="1" applyFont="1" applyFill="1" applyBorder="1" applyAlignment="1">
      <alignment vertical="center"/>
      <protection/>
    </xf>
    <xf numFmtId="41" fontId="4" fillId="0" borderId="0" xfId="51" applyNumberFormat="1" applyFont="1" applyFill="1" applyBorder="1" applyAlignment="1">
      <alignment horizontal="right" vertical="center"/>
    </xf>
    <xf numFmtId="41" fontId="4" fillId="0" borderId="0" xfId="51" applyNumberFormat="1" applyFont="1" applyFill="1" applyBorder="1" applyAlignment="1">
      <alignment vertical="center"/>
    </xf>
    <xf numFmtId="41" fontId="4" fillId="0" borderId="0" xfId="51" applyFont="1" applyFill="1" applyBorder="1" applyAlignment="1">
      <alignment vertical="center"/>
    </xf>
    <xf numFmtId="206" fontId="4" fillId="0" borderId="0" xfId="51" applyNumberFormat="1" applyFont="1" applyFill="1" applyBorder="1" applyAlignment="1">
      <alignment horizontal="right" vertical="center"/>
    </xf>
    <xf numFmtId="0" fontId="4" fillId="0" borderId="0" xfId="73" applyFont="1" applyFill="1" applyBorder="1" applyAlignment="1">
      <alignment horizontal="left" vertical="center"/>
      <protection/>
    </xf>
    <xf numFmtId="0" fontId="7" fillId="0" borderId="0" xfId="73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177" fontId="4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41" fontId="4" fillId="0" borderId="0" xfId="51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0" fontId="4" fillId="0" borderId="13" xfId="74" applyFont="1" applyFill="1" applyBorder="1" applyAlignment="1">
      <alignment horizontal="center" vertical="center"/>
      <protection/>
    </xf>
    <xf numFmtId="41" fontId="4" fillId="0" borderId="16" xfId="74" applyNumberFormat="1" applyFont="1" applyFill="1" applyBorder="1" applyAlignment="1">
      <alignment vertical="center"/>
      <protection/>
    </xf>
    <xf numFmtId="41" fontId="4" fillId="0" borderId="17" xfId="51" applyFont="1" applyFill="1" applyBorder="1" applyAlignment="1">
      <alignment vertical="center"/>
    </xf>
    <xf numFmtId="41" fontId="4" fillId="0" borderId="17" xfId="51" applyFont="1" applyFill="1" applyBorder="1" applyAlignment="1">
      <alignment horizontal="right" vertical="center"/>
    </xf>
    <xf numFmtId="197" fontId="4" fillId="0" borderId="16" xfId="51" applyNumberFormat="1" applyFont="1" applyFill="1" applyBorder="1" applyAlignment="1">
      <alignment vertical="center"/>
    </xf>
    <xf numFmtId="197" fontId="4" fillId="0" borderId="0" xfId="51" applyNumberFormat="1" applyFont="1" applyFill="1" applyBorder="1" applyAlignment="1">
      <alignment vertical="center"/>
    </xf>
    <xf numFmtId="208" fontId="4" fillId="0" borderId="0" xfId="51" applyNumberFormat="1" applyFont="1" applyFill="1" applyBorder="1" applyAlignment="1">
      <alignment horizontal="right" vertical="center"/>
    </xf>
    <xf numFmtId="211" fontId="4" fillId="0" borderId="0" xfId="51" applyNumberFormat="1" applyFont="1" applyFill="1" applyBorder="1" applyAlignment="1">
      <alignment vertical="center"/>
    </xf>
    <xf numFmtId="41" fontId="4" fillId="0" borderId="17" xfId="74" applyNumberFormat="1" applyFont="1" applyFill="1" applyBorder="1" applyAlignment="1">
      <alignment vertical="center"/>
      <protection/>
    </xf>
    <xf numFmtId="0" fontId="4" fillId="0" borderId="13" xfId="0" applyFont="1" applyFill="1" applyBorder="1" applyAlignment="1">
      <alignment horizontal="center" vertical="center" wrapText="1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3" fontId="4" fillId="0" borderId="15" xfId="74" applyNumberFormat="1" applyFont="1" applyFill="1" applyBorder="1" applyAlignment="1">
      <alignment horizontal="center" vertical="center"/>
      <protection/>
    </xf>
    <xf numFmtId="41" fontId="4" fillId="0" borderId="0" xfId="51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74" applyFont="1" applyFill="1" applyBorder="1" applyAlignment="1">
      <alignment horizontal="center" vertical="center"/>
      <protection/>
    </xf>
    <xf numFmtId="195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4" xfId="51" applyNumberFormat="1" applyFont="1" applyFill="1" applyBorder="1" applyAlignment="1">
      <alignment vertical="center"/>
    </xf>
    <xf numFmtId="41" fontId="4" fillId="0" borderId="14" xfId="51" applyNumberFormat="1" applyFont="1" applyFill="1" applyBorder="1" applyAlignment="1">
      <alignment horizontal="right" vertical="center"/>
    </xf>
    <xf numFmtId="41" fontId="4" fillId="0" borderId="18" xfId="50" applyFont="1" applyFill="1" applyBorder="1" applyAlignment="1">
      <alignment vertical="center"/>
    </xf>
    <xf numFmtId="41" fontId="4" fillId="0" borderId="14" xfId="50" applyFont="1" applyFill="1" applyBorder="1" applyAlignment="1">
      <alignment vertical="center"/>
    </xf>
    <xf numFmtId="41" fontId="4" fillId="0" borderId="18" xfId="51" applyNumberFormat="1" applyFont="1" applyFill="1" applyBorder="1" applyAlignment="1">
      <alignment vertical="center"/>
    </xf>
    <xf numFmtId="197" fontId="4" fillId="0" borderId="14" xfId="51" applyNumberFormat="1" applyFont="1" applyFill="1" applyBorder="1" applyAlignment="1">
      <alignment vertical="center"/>
    </xf>
    <xf numFmtId="41" fontId="4" fillId="0" borderId="18" xfId="73" applyNumberFormat="1" applyFont="1" applyFill="1" applyBorder="1" applyAlignment="1">
      <alignment horizontal="center" vertical="center"/>
      <protection/>
    </xf>
    <xf numFmtId="41" fontId="5" fillId="0" borderId="0" xfId="75" applyNumberFormat="1" applyFont="1" applyFill="1" applyAlignment="1">
      <alignment vertical="center"/>
      <protection/>
    </xf>
    <xf numFmtId="41" fontId="4" fillId="0" borderId="16" xfId="51" applyFont="1" applyFill="1" applyBorder="1" applyAlignment="1">
      <alignment vertical="center"/>
    </xf>
    <xf numFmtId="41" fontId="4" fillId="0" borderId="0" xfId="50" applyFont="1" applyFill="1" applyBorder="1" applyAlignment="1">
      <alignment horizontal="center" vertical="center"/>
    </xf>
    <xf numFmtId="41" fontId="4" fillId="0" borderId="14" xfId="50" applyFont="1" applyFill="1" applyBorder="1" applyAlignment="1">
      <alignment horizontal="center" vertical="center"/>
    </xf>
    <xf numFmtId="41" fontId="4" fillId="0" borderId="0" xfId="50" applyFont="1" applyFill="1" applyBorder="1" applyAlignment="1">
      <alignment vertical="center"/>
    </xf>
    <xf numFmtId="41" fontId="4" fillId="0" borderId="0" xfId="50" applyFont="1" applyFill="1" applyBorder="1" applyAlignment="1">
      <alignment horizontal="right" vertical="center"/>
    </xf>
    <xf numFmtId="41" fontId="4" fillId="0" borderId="16" xfId="50" applyFont="1" applyFill="1" applyBorder="1" applyAlignment="1">
      <alignment vertical="center"/>
    </xf>
    <xf numFmtId="41" fontId="4" fillId="0" borderId="14" xfId="50" applyFont="1" applyFill="1" applyBorder="1" applyAlignment="1">
      <alignment horizontal="right" vertical="center"/>
    </xf>
    <xf numFmtId="41" fontId="4" fillId="0" borderId="0" xfId="50" applyFont="1" applyFill="1" applyBorder="1" applyAlignment="1">
      <alignment vertical="center" shrinkToFit="1"/>
    </xf>
    <xf numFmtId="41" fontId="4" fillId="0" borderId="17" xfId="50" applyFont="1" applyFill="1" applyBorder="1" applyAlignment="1">
      <alignment vertical="center"/>
    </xf>
    <xf numFmtId="41" fontId="0" fillId="0" borderId="0" xfId="50" applyFont="1" applyFill="1" applyAlignment="1">
      <alignment/>
    </xf>
    <xf numFmtId="41" fontId="4" fillId="0" borderId="17" xfId="51" applyNumberFormat="1" applyFont="1" applyFill="1" applyBorder="1" applyAlignment="1">
      <alignment horizontal="right" vertical="center"/>
    </xf>
    <xf numFmtId="3" fontId="4" fillId="0" borderId="14" xfId="74" applyNumberFormat="1" applyFont="1" applyFill="1" applyBorder="1" applyAlignment="1">
      <alignment horizontal="center" vertical="center"/>
      <protection/>
    </xf>
    <xf numFmtId="177" fontId="4" fillId="0" borderId="14" xfId="74" applyNumberFormat="1" applyFont="1" applyFill="1" applyBorder="1" applyAlignment="1">
      <alignment horizontal="center" vertical="center"/>
      <protection/>
    </xf>
    <xf numFmtId="0" fontId="4" fillId="0" borderId="14" xfId="73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vertical="center"/>
    </xf>
    <xf numFmtId="41" fontId="5" fillId="0" borderId="0" xfId="50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217" fontId="4" fillId="0" borderId="0" xfId="51" applyNumberFormat="1" applyFont="1" applyFill="1" applyBorder="1" applyAlignment="1">
      <alignment vertical="center"/>
    </xf>
    <xf numFmtId="217" fontId="4" fillId="0" borderId="0" xfId="51" applyNumberFormat="1" applyFont="1" applyFill="1" applyBorder="1" applyAlignment="1">
      <alignment horizontal="right" vertical="center"/>
    </xf>
    <xf numFmtId="195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42" fontId="29" fillId="0" borderId="0" xfId="69" applyFont="1" applyFill="1" applyAlignment="1">
      <alignment vertical="center"/>
    </xf>
    <xf numFmtId="0" fontId="30" fillId="0" borderId="0" xfId="0" applyFont="1" applyFill="1" applyAlignment="1">
      <alignment vertical="center"/>
    </xf>
    <xf numFmtId="42" fontId="30" fillId="0" borderId="0" xfId="69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1" fontId="4" fillId="0" borderId="18" xfId="50" applyFont="1" applyFill="1" applyBorder="1" applyAlignment="1">
      <alignment horizontal="center" vertical="center"/>
    </xf>
    <xf numFmtId="41" fontId="4" fillId="0" borderId="0" xfId="74" applyNumberFormat="1" applyFont="1" applyFill="1" applyBorder="1" applyAlignment="1">
      <alignment horizontal="right" vertical="center"/>
      <protection/>
    </xf>
    <xf numFmtId="0" fontId="4" fillId="0" borderId="19" xfId="0" applyFont="1" applyFill="1" applyBorder="1" applyAlignment="1">
      <alignment vertical="center"/>
    </xf>
    <xf numFmtId="41" fontId="4" fillId="0" borderId="0" xfId="73" applyNumberFormat="1" applyFont="1" applyFill="1" applyBorder="1" applyAlignment="1">
      <alignment horizontal="right" vertical="center"/>
      <protection/>
    </xf>
    <xf numFmtId="0" fontId="4" fillId="0" borderId="0" xfId="73" applyFont="1" applyFill="1" applyBorder="1">
      <alignment/>
      <protection/>
    </xf>
    <xf numFmtId="41" fontId="4" fillId="0" borderId="20" xfId="73" applyNumberFormat="1" applyFont="1" applyFill="1" applyBorder="1" applyAlignment="1">
      <alignment horizontal="center" vertical="center"/>
      <protection/>
    </xf>
    <xf numFmtId="41" fontId="4" fillId="0" borderId="16" xfId="51" applyNumberFormat="1" applyFont="1" applyFill="1" applyBorder="1" applyAlignment="1">
      <alignment horizontal="right" vertical="center"/>
    </xf>
    <xf numFmtId="41" fontId="4" fillId="0" borderId="0" xfId="51" applyFont="1" applyFill="1" applyBorder="1" applyAlignment="1">
      <alignment horizontal="right" vertical="center"/>
    </xf>
    <xf numFmtId="41" fontId="4" fillId="0" borderId="14" xfId="51" applyFont="1" applyFill="1" applyBorder="1" applyAlignment="1">
      <alignment horizontal="right" vertical="center"/>
    </xf>
    <xf numFmtId="41" fontId="4" fillId="0" borderId="20" xfId="5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41" fontId="5" fillId="0" borderId="17" xfId="75" applyNumberFormat="1" applyFont="1" applyFill="1" applyBorder="1" applyAlignment="1">
      <alignment vertical="center"/>
      <protection/>
    </xf>
    <xf numFmtId="209" fontId="5" fillId="0" borderId="0" xfId="75" applyNumberFormat="1" applyFont="1" applyFill="1" applyBorder="1" applyAlignment="1">
      <alignment horizontal="right" vertical="center"/>
      <protection/>
    </xf>
    <xf numFmtId="41" fontId="5" fillId="0" borderId="0" xfId="75" applyNumberFormat="1" applyFont="1" applyFill="1" applyBorder="1" applyAlignment="1">
      <alignment vertical="center"/>
      <protection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3" xfId="74" applyNumberFormat="1" applyFont="1" applyFill="1" applyBorder="1" applyAlignment="1">
      <alignment horizontal="center" vertical="center"/>
      <protection/>
    </xf>
    <xf numFmtId="3" fontId="4" fillId="0" borderId="22" xfId="74" applyNumberFormat="1" applyFont="1" applyFill="1" applyBorder="1" applyAlignment="1">
      <alignment horizontal="center" vertical="center"/>
      <protection/>
    </xf>
    <xf numFmtId="0" fontId="4" fillId="0" borderId="15" xfId="73" applyFont="1" applyFill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41" fontId="4" fillId="0" borderId="16" xfId="50" applyFont="1" applyFill="1" applyBorder="1" applyAlignment="1">
      <alignment horizontal="center" vertical="center"/>
    </xf>
    <xf numFmtId="218" fontId="4" fillId="0" borderId="0" xfId="50" applyNumberFormat="1" applyFont="1" applyFill="1" applyBorder="1" applyAlignment="1">
      <alignment horizontal="right" vertical="center"/>
    </xf>
    <xf numFmtId="41" fontId="0" fillId="0" borderId="0" xfId="50" applyFont="1" applyFill="1" applyBorder="1" applyAlignment="1">
      <alignment/>
    </xf>
    <xf numFmtId="41" fontId="4" fillId="0" borderId="14" xfId="5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3" fontId="4" fillId="0" borderId="0" xfId="74" applyNumberFormat="1" applyFont="1" applyFill="1" applyBorder="1" applyAlignment="1">
      <alignment horizontal="center" vertical="center"/>
      <protection/>
    </xf>
    <xf numFmtId="177" fontId="4" fillId="0" borderId="0" xfId="74" applyNumberFormat="1" applyFont="1" applyFill="1" applyBorder="1" applyAlignment="1">
      <alignment horizontal="center" vertical="center"/>
      <protection/>
    </xf>
    <xf numFmtId="41" fontId="4" fillId="0" borderId="16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180" fontId="0" fillId="0" borderId="0" xfId="0" applyNumberFormat="1" applyFont="1" applyFill="1" applyAlignment="1">
      <alignment/>
    </xf>
    <xf numFmtId="218" fontId="4" fillId="0" borderId="0" xfId="51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73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20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218" fontId="4" fillId="0" borderId="0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Alignment="1">
      <alignment horizontal="left"/>
    </xf>
    <xf numFmtId="0" fontId="0" fillId="0" borderId="0" xfId="74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1" fontId="4" fillId="0" borderId="20" xfId="5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7" fillId="0" borderId="0" xfId="75" applyFont="1" applyFill="1">
      <alignment/>
      <protection/>
    </xf>
    <xf numFmtId="0" fontId="4" fillId="0" borderId="0" xfId="75" applyFont="1" applyFill="1">
      <alignment/>
      <protection/>
    </xf>
    <xf numFmtId="0" fontId="5" fillId="0" borderId="0" xfId="75" applyFont="1" applyFill="1" applyAlignment="1">
      <alignment horizontal="left" vertical="center"/>
      <protection/>
    </xf>
    <xf numFmtId="0" fontId="5" fillId="0" borderId="0" xfId="75" applyFont="1" applyFill="1">
      <alignment/>
      <protection/>
    </xf>
    <xf numFmtId="0" fontId="5" fillId="0" borderId="0" xfId="75" applyFont="1" applyFill="1" applyAlignment="1">
      <alignment horizontal="left"/>
      <protection/>
    </xf>
    <xf numFmtId="0" fontId="5" fillId="0" borderId="12" xfId="75" applyFont="1" applyFill="1" applyBorder="1" applyAlignment="1">
      <alignment horizontal="center" vertical="center"/>
      <protection/>
    </xf>
    <xf numFmtId="0" fontId="5" fillId="0" borderId="13" xfId="75" applyFont="1" applyFill="1" applyBorder="1" applyAlignment="1">
      <alignment horizontal="center" vertical="center"/>
      <protection/>
    </xf>
    <xf numFmtId="0" fontId="5" fillId="0" borderId="14" xfId="75" applyFont="1" applyFill="1" applyBorder="1" applyAlignment="1">
      <alignment horizontal="center" vertical="center"/>
      <protection/>
    </xf>
    <xf numFmtId="41" fontId="5" fillId="0" borderId="20" xfId="75" applyNumberFormat="1" applyFont="1" applyFill="1" applyBorder="1" applyAlignment="1">
      <alignment vertical="center"/>
      <protection/>
    </xf>
    <xf numFmtId="41" fontId="5" fillId="0" borderId="18" xfId="75" applyNumberFormat="1" applyFont="1" applyFill="1" applyBorder="1" applyAlignment="1">
      <alignment vertical="center"/>
      <protection/>
    </xf>
    <xf numFmtId="195" fontId="5" fillId="0" borderId="0" xfId="75" applyNumberFormat="1" applyFont="1" applyFill="1" applyAlignment="1">
      <alignment vertical="center"/>
      <protection/>
    </xf>
    <xf numFmtId="0" fontId="5" fillId="0" borderId="0" xfId="75" applyFont="1" applyFill="1" applyAlignment="1">
      <alignment vertical="center"/>
      <protection/>
    </xf>
    <xf numFmtId="209" fontId="5" fillId="0" borderId="16" xfId="75" applyNumberFormat="1" applyFont="1" applyFill="1" applyBorder="1" applyAlignment="1">
      <alignment horizontal="right" vertical="center"/>
      <protection/>
    </xf>
    <xf numFmtId="209" fontId="5" fillId="0" borderId="0" xfId="75" applyNumberFormat="1" applyFont="1" applyFill="1" applyAlignment="1">
      <alignment horizontal="right" vertical="center"/>
      <protection/>
    </xf>
    <xf numFmtId="209" fontId="5" fillId="0" borderId="14" xfId="75" applyNumberFormat="1" applyFont="1" applyFill="1" applyBorder="1" applyAlignment="1">
      <alignment horizontal="right" vertical="center"/>
      <protection/>
    </xf>
    <xf numFmtId="41" fontId="5" fillId="0" borderId="0" xfId="50" applyFont="1" applyFill="1" applyBorder="1" applyAlignment="1">
      <alignment horizontal="right" vertical="center"/>
    </xf>
    <xf numFmtId="41" fontId="5" fillId="0" borderId="14" xfId="50" applyFont="1" applyFill="1" applyBorder="1" applyAlignment="1">
      <alignment horizontal="right" vertical="center"/>
    </xf>
    <xf numFmtId="41" fontId="5" fillId="0" borderId="16" xfId="50" applyFont="1" applyFill="1" applyBorder="1" applyAlignment="1">
      <alignment horizontal="right" vertical="center"/>
    </xf>
    <xf numFmtId="41" fontId="5" fillId="0" borderId="0" xfId="50" applyFont="1" applyFill="1" applyAlignment="1">
      <alignment horizontal="right" vertical="center"/>
    </xf>
    <xf numFmtId="41" fontId="5" fillId="0" borderId="0" xfId="50" applyNumberFormat="1" applyFont="1" applyFill="1" applyAlignment="1">
      <alignment horizontal="right" vertical="center"/>
    </xf>
    <xf numFmtId="41" fontId="5" fillId="0" borderId="0" xfId="75" applyNumberFormat="1" applyFont="1" applyFill="1" applyBorder="1" applyAlignment="1">
      <alignment horizontal="right" vertical="center"/>
      <protection/>
    </xf>
    <xf numFmtId="180" fontId="5" fillId="0" borderId="0" xfId="75" applyNumberFormat="1" applyFont="1" applyFill="1" applyBorder="1" applyAlignment="1">
      <alignment vertical="center"/>
      <protection/>
    </xf>
    <xf numFmtId="185" fontId="5" fillId="0" borderId="0" xfId="7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75" applyFont="1" applyFill="1">
      <alignment/>
      <protection/>
    </xf>
    <xf numFmtId="177" fontId="4" fillId="0" borderId="15" xfId="0" applyNumberFormat="1" applyFont="1" applyFill="1" applyBorder="1" applyAlignment="1">
      <alignment horizontal="center" vertical="center" wrapText="1"/>
    </xf>
    <xf numFmtId="41" fontId="4" fillId="0" borderId="17" xfId="50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41" fontId="4" fillId="0" borderId="25" xfId="51" applyNumberFormat="1" applyFont="1" applyFill="1" applyBorder="1" applyAlignment="1">
      <alignment vertical="center"/>
    </xf>
    <xf numFmtId="41" fontId="4" fillId="0" borderId="17" xfId="51" applyNumberFormat="1" applyFont="1" applyFill="1" applyBorder="1" applyAlignment="1">
      <alignment vertical="center"/>
    </xf>
    <xf numFmtId="41" fontId="4" fillId="0" borderId="24" xfId="51" applyNumberFormat="1" applyFont="1" applyFill="1" applyBorder="1" applyAlignment="1">
      <alignment vertical="center"/>
    </xf>
    <xf numFmtId="0" fontId="4" fillId="0" borderId="14" xfId="73" applyNumberFormat="1" applyFont="1" applyFill="1" applyBorder="1" applyAlignment="1">
      <alignment horizontal="center" vertical="center" wrapText="1"/>
      <protection/>
    </xf>
    <xf numFmtId="41" fontId="4" fillId="0" borderId="0" xfId="73" applyNumberFormat="1" applyFont="1" applyFill="1" applyAlignment="1">
      <alignment vertical="center"/>
      <protection/>
    </xf>
    <xf numFmtId="0" fontId="4" fillId="0" borderId="0" xfId="73" applyNumberFormat="1" applyFont="1" applyFill="1" applyAlignment="1">
      <alignment vertical="center" wrapText="1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41" fontId="4" fillId="0" borderId="16" xfId="51" applyNumberFormat="1" applyFont="1" applyFill="1" applyBorder="1" applyAlignment="1">
      <alignment vertical="center"/>
    </xf>
    <xf numFmtId="41" fontId="4" fillId="0" borderId="0" xfId="51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vertical="center" wrapText="1"/>
    </xf>
    <xf numFmtId="41" fontId="4" fillId="0" borderId="0" xfId="51" applyNumberFormat="1" applyFont="1" applyFill="1" applyBorder="1" applyAlignment="1">
      <alignment horizontal="center" vertical="center"/>
    </xf>
    <xf numFmtId="41" fontId="4" fillId="0" borderId="0" xfId="51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/>
    </xf>
    <xf numFmtId="177" fontId="4" fillId="0" borderId="0" xfId="73" applyNumberFormat="1" applyFont="1" applyFill="1" applyAlignment="1">
      <alignment horizontal="left"/>
      <protection/>
    </xf>
    <xf numFmtId="0" fontId="0" fillId="0" borderId="0" xfId="73" applyFont="1" applyFill="1" applyAlignment="1">
      <alignment horizontal="left"/>
      <protection/>
    </xf>
    <xf numFmtId="177" fontId="0" fillId="0" borderId="0" xfId="0" applyNumberFormat="1" applyFont="1" applyFill="1" applyAlignment="1">
      <alignment vertical="center"/>
    </xf>
    <xf numFmtId="41" fontId="4" fillId="0" borderId="16" xfId="73" applyNumberFormat="1" applyFont="1" applyFill="1" applyBorder="1" applyAlignment="1">
      <alignment horizontal="right" vertical="center"/>
      <protection/>
    </xf>
    <xf numFmtId="41" fontId="4" fillId="0" borderId="14" xfId="73" applyNumberFormat="1" applyFont="1" applyFill="1" applyBorder="1" applyAlignment="1">
      <alignment horizontal="center" vertical="center"/>
      <protection/>
    </xf>
    <xf numFmtId="0" fontId="4" fillId="0" borderId="0" xfId="7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24" borderId="23" xfId="74" applyFont="1" applyFill="1" applyBorder="1" applyAlignment="1">
      <alignment horizontal="center" vertical="center"/>
      <protection/>
    </xf>
    <xf numFmtId="41" fontId="4" fillId="24" borderId="21" xfId="0" applyNumberFormat="1" applyFont="1" applyFill="1" applyBorder="1" applyAlignment="1">
      <alignment vertical="center"/>
    </xf>
    <xf numFmtId="41" fontId="4" fillId="24" borderId="21" xfId="0" applyNumberFormat="1" applyFont="1" applyFill="1" applyBorder="1" applyAlignment="1">
      <alignment horizontal="right" vertical="center"/>
    </xf>
    <xf numFmtId="41" fontId="4" fillId="24" borderId="23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 shrinkToFit="1"/>
    </xf>
    <xf numFmtId="41" fontId="4" fillId="24" borderId="19" xfId="0" applyNumberFormat="1" applyFont="1" applyFill="1" applyBorder="1" applyAlignment="1">
      <alignment vertical="center"/>
    </xf>
    <xf numFmtId="3" fontId="4" fillId="24" borderId="23" xfId="74" applyNumberFormat="1" applyFont="1" applyFill="1" applyBorder="1" applyAlignment="1">
      <alignment horizontal="center" vertical="center"/>
      <protection/>
    </xf>
    <xf numFmtId="41" fontId="4" fillId="24" borderId="23" xfId="50" applyFont="1" applyFill="1" applyBorder="1" applyAlignment="1">
      <alignment horizontal="center" vertical="center"/>
    </xf>
    <xf numFmtId="41" fontId="4" fillId="24" borderId="21" xfId="51" applyNumberFormat="1" applyFont="1" applyFill="1" applyBorder="1" applyAlignment="1">
      <alignment vertical="center"/>
    </xf>
    <xf numFmtId="0" fontId="4" fillId="24" borderId="21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177" fontId="4" fillId="0" borderId="0" xfId="51" applyNumberFormat="1" applyFont="1" applyFill="1" applyBorder="1" applyAlignment="1">
      <alignment vertical="center"/>
    </xf>
    <xf numFmtId="41" fontId="4" fillId="24" borderId="23" xfId="0" applyNumberFormat="1" applyFont="1" applyFill="1" applyBorder="1" applyAlignment="1">
      <alignment horizontal="center" vertical="center"/>
    </xf>
    <xf numFmtId="0" fontId="4" fillId="24" borderId="23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right" vertical="center"/>
    </xf>
    <xf numFmtId="41" fontId="4" fillId="24" borderId="0" xfId="0" applyNumberFormat="1" applyFont="1" applyFill="1" applyBorder="1" applyAlignment="1">
      <alignment horizontal="right" vertical="center"/>
    </xf>
    <xf numFmtId="41" fontId="4" fillId="24" borderId="14" xfId="0" applyNumberFormat="1" applyFont="1" applyFill="1" applyBorder="1" applyAlignment="1">
      <alignment horizontal="right" vertical="center"/>
    </xf>
    <xf numFmtId="41" fontId="4" fillId="24" borderId="0" xfId="51" applyNumberFormat="1" applyFont="1" applyFill="1" applyBorder="1" applyAlignment="1">
      <alignment horizontal="right" vertical="center"/>
    </xf>
    <xf numFmtId="41" fontId="4" fillId="24" borderId="0" xfId="51" applyNumberFormat="1" applyFont="1" applyFill="1" applyBorder="1" applyAlignment="1">
      <alignment vertical="center"/>
    </xf>
    <xf numFmtId="41" fontId="4" fillId="24" borderId="0" xfId="0" applyNumberFormat="1" applyFont="1" applyFill="1" applyBorder="1" applyAlignment="1">
      <alignment vertical="center"/>
    </xf>
    <xf numFmtId="41" fontId="4" fillId="24" borderId="14" xfId="0" applyNumberFormat="1" applyFont="1" applyFill="1" applyBorder="1" applyAlignment="1">
      <alignment horizontal="center" vertical="center"/>
    </xf>
    <xf numFmtId="218" fontId="4" fillId="24" borderId="19" xfId="0" applyNumberFormat="1" applyFont="1" applyFill="1" applyBorder="1" applyAlignment="1">
      <alignment horizontal="right" vertical="center"/>
    </xf>
    <xf numFmtId="41" fontId="4" fillId="24" borderId="0" xfId="50" applyFont="1" applyFill="1" applyAlignment="1">
      <alignment vertical="center"/>
    </xf>
    <xf numFmtId="41" fontId="4" fillId="24" borderId="14" xfId="50" applyFont="1" applyFill="1" applyBorder="1" applyAlignment="1">
      <alignment vertical="center"/>
    </xf>
    <xf numFmtId="41" fontId="5" fillId="24" borderId="16" xfId="0" applyNumberFormat="1" applyFont="1" applyFill="1" applyBorder="1" applyAlignment="1">
      <alignment horizontal="right" vertical="center"/>
    </xf>
    <xf numFmtId="41" fontId="5" fillId="24" borderId="0" xfId="0" applyNumberFormat="1" applyFont="1" applyFill="1" applyBorder="1" applyAlignment="1">
      <alignment horizontal="right" vertical="center"/>
    </xf>
    <xf numFmtId="41" fontId="5" fillId="24" borderId="14" xfId="0" applyNumberFormat="1" applyFont="1" applyFill="1" applyBorder="1" applyAlignment="1">
      <alignment horizontal="right" vertical="center"/>
    </xf>
    <xf numFmtId="41" fontId="5" fillId="24" borderId="0" xfId="0" applyNumberFormat="1" applyFont="1" applyFill="1" applyBorder="1" applyAlignment="1">
      <alignment vertical="center"/>
    </xf>
    <xf numFmtId="41" fontId="5" fillId="24" borderId="14" xfId="0" applyNumberFormat="1" applyFont="1" applyFill="1" applyBorder="1" applyAlignment="1">
      <alignment vertical="center"/>
    </xf>
    <xf numFmtId="41" fontId="5" fillId="24" borderId="19" xfId="0" applyNumberFormat="1" applyFont="1" applyFill="1" applyBorder="1" applyAlignment="1">
      <alignment horizontal="right" vertical="center"/>
    </xf>
    <xf numFmtId="41" fontId="5" fillId="24" borderId="21" xfId="0" applyNumberFormat="1" applyFont="1" applyFill="1" applyBorder="1" applyAlignment="1">
      <alignment horizontal="right" vertical="center"/>
    </xf>
    <xf numFmtId="41" fontId="5" fillId="24" borderId="23" xfId="0" applyNumberFormat="1" applyFont="1" applyFill="1" applyBorder="1" applyAlignment="1">
      <alignment horizontal="right" vertical="center"/>
    </xf>
    <xf numFmtId="0" fontId="5" fillId="24" borderId="14" xfId="0" applyFont="1" applyFill="1" applyBorder="1" applyAlignment="1">
      <alignment horizontal="left" vertical="center"/>
    </xf>
    <xf numFmtId="0" fontId="5" fillId="24" borderId="14" xfId="0" applyNumberFormat="1" applyFont="1" applyFill="1" applyBorder="1" applyAlignment="1">
      <alignment vertical="center"/>
    </xf>
    <xf numFmtId="0" fontId="5" fillId="24" borderId="23" xfId="0" applyFont="1" applyFill="1" applyBorder="1" applyAlignment="1">
      <alignment horizontal="left" vertical="center"/>
    </xf>
    <xf numFmtId="0" fontId="5" fillId="24" borderId="14" xfId="75" applyFont="1" applyFill="1" applyBorder="1" applyAlignment="1">
      <alignment horizontal="center" vertical="center"/>
      <protection/>
    </xf>
    <xf numFmtId="209" fontId="5" fillId="24" borderId="16" xfId="75" applyNumberFormat="1" applyFont="1" applyFill="1" applyBorder="1" applyAlignment="1">
      <alignment horizontal="right" vertical="center"/>
      <protection/>
    </xf>
    <xf numFmtId="209" fontId="5" fillId="24" borderId="0" xfId="75" applyNumberFormat="1" applyFont="1" applyFill="1" applyBorder="1" applyAlignment="1">
      <alignment horizontal="right" vertical="center"/>
      <protection/>
    </xf>
    <xf numFmtId="41" fontId="5" fillId="24" borderId="0" xfId="75" applyNumberFormat="1" applyFont="1" applyFill="1" applyBorder="1" applyAlignment="1">
      <alignment horizontal="right" vertical="center"/>
      <protection/>
    </xf>
    <xf numFmtId="209" fontId="5" fillId="24" borderId="14" xfId="75" applyNumberFormat="1" applyFont="1" applyFill="1" applyBorder="1" applyAlignment="1">
      <alignment horizontal="right" vertical="center"/>
      <protection/>
    </xf>
    <xf numFmtId="0" fontId="5" fillId="24" borderId="23" xfId="75" applyFont="1" applyFill="1" applyBorder="1" applyAlignment="1">
      <alignment horizontal="left" vertical="center"/>
      <protection/>
    </xf>
    <xf numFmtId="41" fontId="5" fillId="24" borderId="19" xfId="75" applyNumberFormat="1" applyFont="1" applyFill="1" applyBorder="1" applyAlignment="1">
      <alignment horizontal="right" vertical="center"/>
      <protection/>
    </xf>
    <xf numFmtId="41" fontId="5" fillId="24" borderId="21" xfId="75" applyNumberFormat="1" applyFont="1" applyFill="1" applyBorder="1" applyAlignment="1">
      <alignment horizontal="right" vertical="center"/>
      <protection/>
    </xf>
    <xf numFmtId="41" fontId="5" fillId="24" borderId="21" xfId="51" applyNumberFormat="1" applyFont="1" applyFill="1" applyBorder="1" applyAlignment="1">
      <alignment vertical="center"/>
    </xf>
    <xf numFmtId="41" fontId="5" fillId="24" borderId="21" xfId="51" applyNumberFormat="1" applyFont="1" applyFill="1" applyBorder="1" applyAlignment="1">
      <alignment horizontal="right" vertical="center"/>
    </xf>
    <xf numFmtId="41" fontId="5" fillId="24" borderId="23" xfId="51" applyNumberFormat="1" applyFont="1" applyFill="1" applyBorder="1" applyAlignment="1">
      <alignment horizontal="right" vertical="center"/>
    </xf>
    <xf numFmtId="41" fontId="4" fillId="0" borderId="0" xfId="71" applyNumberFormat="1" applyFont="1" applyFill="1" applyBorder="1" applyAlignment="1">
      <alignment vertical="center"/>
      <protection/>
    </xf>
    <xf numFmtId="41" fontId="4" fillId="0" borderId="14" xfId="71" applyNumberFormat="1" applyFont="1" applyFill="1" applyBorder="1" applyAlignment="1">
      <alignment vertical="center"/>
      <protection/>
    </xf>
    <xf numFmtId="3" fontId="4" fillId="24" borderId="21" xfId="74" applyNumberFormat="1" applyFont="1" applyFill="1" applyBorder="1" applyAlignment="1">
      <alignment horizontal="center" vertical="center"/>
      <protection/>
    </xf>
    <xf numFmtId="41" fontId="4" fillId="24" borderId="19" xfId="51" applyNumberFormat="1" applyFont="1" applyFill="1" applyBorder="1" applyAlignment="1">
      <alignment vertical="center"/>
    </xf>
    <xf numFmtId="177" fontId="4" fillId="24" borderId="21" xfId="74" applyNumberFormat="1" applyFont="1" applyFill="1" applyBorder="1" applyAlignment="1">
      <alignment horizontal="center" vertical="center"/>
      <protection/>
    </xf>
    <xf numFmtId="177" fontId="4" fillId="24" borderId="23" xfId="0" applyNumberFormat="1" applyFont="1" applyFill="1" applyBorder="1" applyAlignment="1">
      <alignment horizontal="center" vertical="center"/>
    </xf>
    <xf numFmtId="41" fontId="4" fillId="24" borderId="19" xfId="0" applyNumberFormat="1" applyFont="1" applyFill="1" applyBorder="1" applyAlignment="1">
      <alignment horizontal="center" vertical="center"/>
    </xf>
    <xf numFmtId="0" fontId="4" fillId="24" borderId="14" xfId="73" applyNumberFormat="1" applyFont="1" applyFill="1" applyBorder="1" applyAlignment="1">
      <alignment horizontal="center" vertical="center" wrapText="1"/>
      <protection/>
    </xf>
    <xf numFmtId="41" fontId="4" fillId="24" borderId="24" xfId="51" applyNumberFormat="1" applyFont="1" applyFill="1" applyBorder="1" applyAlignment="1">
      <alignment vertical="center"/>
    </xf>
    <xf numFmtId="41" fontId="4" fillId="24" borderId="0" xfId="73" applyNumberFormat="1" applyFont="1" applyFill="1" applyAlignment="1">
      <alignment vertical="center"/>
      <protection/>
    </xf>
    <xf numFmtId="41" fontId="4" fillId="24" borderId="19" xfId="51" applyNumberFormat="1" applyFont="1" applyFill="1" applyBorder="1" applyAlignment="1">
      <alignment horizontal="right" vertical="center"/>
    </xf>
    <xf numFmtId="41" fontId="4" fillId="0" borderId="16" xfId="51" applyFont="1" applyFill="1" applyBorder="1" applyAlignment="1">
      <alignment horizontal="center" vertical="center"/>
    </xf>
    <xf numFmtId="41" fontId="5" fillId="0" borderId="0" xfId="51" applyFont="1" applyFill="1" applyBorder="1" applyAlignment="1">
      <alignment vertical="center"/>
    </xf>
    <xf numFmtId="41" fontId="5" fillId="0" borderId="0" xfId="51" applyFont="1" applyFill="1" applyAlignment="1">
      <alignment horizontal="right" vertical="center"/>
    </xf>
    <xf numFmtId="41" fontId="5" fillId="0" borderId="0" xfId="51" applyFont="1" applyFill="1" applyBorder="1" applyAlignment="1">
      <alignment horizontal="right" vertical="center"/>
    </xf>
    <xf numFmtId="41" fontId="4" fillId="24" borderId="21" xfId="0" applyNumberFormat="1" applyFont="1" applyFill="1" applyBorder="1" applyAlignment="1" quotePrefix="1">
      <alignment horizontal="right" vertical="center"/>
    </xf>
    <xf numFmtId="41" fontId="4" fillId="24" borderId="23" xfId="0" applyNumberFormat="1" applyFont="1" applyFill="1" applyBorder="1" applyAlignment="1" quotePrefix="1">
      <alignment horizontal="right" vertical="center"/>
    </xf>
    <xf numFmtId="176" fontId="4" fillId="24" borderId="16" xfId="0" applyNumberFormat="1" applyFont="1" applyFill="1" applyBorder="1" applyAlignment="1">
      <alignment horizontal="right" vertical="center"/>
    </xf>
    <xf numFmtId="41" fontId="4" fillId="24" borderId="21" xfId="51" applyNumberFormat="1" applyFont="1" applyFill="1" applyBorder="1" applyAlignment="1">
      <alignment horizontal="right" vertical="center"/>
    </xf>
    <xf numFmtId="0" fontId="4" fillId="24" borderId="23" xfId="73" applyFont="1" applyFill="1" applyBorder="1" applyAlignment="1">
      <alignment horizontal="center" vertical="center"/>
      <protection/>
    </xf>
    <xf numFmtId="0" fontId="4" fillId="24" borderId="23" xfId="73" applyFont="1" applyFill="1" applyBorder="1" applyAlignment="1">
      <alignment horizontal="center" vertical="center"/>
      <protection/>
    </xf>
    <xf numFmtId="41" fontId="4" fillId="24" borderId="21" xfId="0" applyNumberFormat="1" applyFont="1" applyFill="1" applyBorder="1" applyAlignment="1">
      <alignment horizontal="center" vertical="center"/>
    </xf>
    <xf numFmtId="41" fontId="4" fillId="24" borderId="21" xfId="51" applyNumberFormat="1" applyFont="1" applyFill="1" applyBorder="1" applyAlignment="1">
      <alignment horizontal="right" vertical="center"/>
    </xf>
    <xf numFmtId="41" fontId="4" fillId="24" borderId="23" xfId="51" applyNumberFormat="1" applyFont="1" applyFill="1" applyBorder="1" applyAlignment="1">
      <alignment horizontal="right" vertical="center"/>
    </xf>
    <xf numFmtId="0" fontId="34" fillId="24" borderId="23" xfId="73" applyFont="1" applyFill="1" applyBorder="1" applyAlignment="1">
      <alignment horizontal="center" vertical="center"/>
      <protection/>
    </xf>
    <xf numFmtId="0" fontId="4" fillId="24" borderId="2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41" fontId="4" fillId="24" borderId="0" xfId="51" applyFont="1" applyFill="1" applyBorder="1" applyAlignment="1">
      <alignment vertical="center"/>
    </xf>
    <xf numFmtId="41" fontId="4" fillId="24" borderId="0" xfId="51" applyFont="1" applyFill="1" applyBorder="1" applyAlignment="1">
      <alignment horizontal="right" vertical="center"/>
    </xf>
    <xf numFmtId="41" fontId="4" fillId="24" borderId="23" xfId="74" applyNumberFormat="1" applyFont="1" applyFill="1" applyBorder="1" applyAlignment="1">
      <alignment horizontal="center" vertical="center"/>
      <protection/>
    </xf>
    <xf numFmtId="41" fontId="4" fillId="24" borderId="19" xfId="50" applyFont="1" applyFill="1" applyBorder="1" applyAlignment="1">
      <alignment vertical="center"/>
    </xf>
    <xf numFmtId="41" fontId="4" fillId="24" borderId="21" xfId="50" applyFont="1" applyFill="1" applyBorder="1" applyAlignment="1">
      <alignment vertical="center"/>
    </xf>
    <xf numFmtId="41" fontId="4" fillId="24" borderId="21" xfId="50" applyFont="1" applyFill="1" applyBorder="1" applyAlignment="1">
      <alignment vertical="center" shrinkToFit="1"/>
    </xf>
    <xf numFmtId="41" fontId="4" fillId="24" borderId="23" xfId="50" applyFont="1" applyFill="1" applyBorder="1" applyAlignment="1">
      <alignment vertical="center"/>
    </xf>
    <xf numFmtId="41" fontId="4" fillId="24" borderId="21" xfId="50" applyFont="1" applyFill="1" applyBorder="1" applyAlignment="1">
      <alignment horizontal="right" vertical="center"/>
    </xf>
    <xf numFmtId="41" fontId="5" fillId="24" borderId="0" xfId="0" applyNumberFormat="1" applyFont="1" applyFill="1" applyAlignment="1">
      <alignment horizontal="right" vertical="center"/>
    </xf>
    <xf numFmtId="41" fontId="5" fillId="24" borderId="0" xfId="0" applyNumberFormat="1" applyFont="1" applyFill="1" applyAlignment="1">
      <alignment vertical="center"/>
    </xf>
    <xf numFmtId="41" fontId="38" fillId="24" borderId="21" xfId="71" applyNumberFormat="1" applyFont="1" applyFill="1" applyBorder="1" applyAlignment="1">
      <alignment vertical="center"/>
      <protection/>
    </xf>
    <xf numFmtId="41" fontId="38" fillId="24" borderId="23" xfId="71" applyNumberFormat="1" applyFont="1" applyFill="1" applyBorder="1" applyAlignment="1">
      <alignment vertical="center"/>
      <protection/>
    </xf>
    <xf numFmtId="0" fontId="4" fillId="0" borderId="22" xfId="74" applyFont="1" applyFill="1" applyBorder="1" applyAlignment="1">
      <alignment horizontal="center" vertical="center"/>
      <protection/>
    </xf>
    <xf numFmtId="177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42" fontId="5" fillId="0" borderId="0" xfId="69" applyFont="1" applyFill="1" applyAlignment="1">
      <alignment vertical="center"/>
    </xf>
    <xf numFmtId="41" fontId="4" fillId="0" borderId="18" xfId="51" applyNumberFormat="1" applyFont="1" applyFill="1" applyBorder="1" applyAlignment="1">
      <alignment horizontal="right" vertical="center"/>
    </xf>
    <xf numFmtId="41" fontId="4" fillId="0" borderId="14" xfId="73" applyNumberFormat="1" applyFont="1" applyFill="1" applyBorder="1" applyAlignment="1">
      <alignment vertical="center"/>
      <protection/>
    </xf>
    <xf numFmtId="41" fontId="4" fillId="24" borderId="14" xfId="73" applyNumberFormat="1" applyFont="1" applyFill="1" applyBorder="1" applyAlignment="1">
      <alignment vertical="center"/>
      <protection/>
    </xf>
    <xf numFmtId="41" fontId="4" fillId="24" borderId="14" xfId="51" applyNumberFormat="1" applyFont="1" applyFill="1" applyBorder="1" applyAlignment="1">
      <alignment horizontal="center" vertical="center"/>
    </xf>
    <xf numFmtId="41" fontId="4" fillId="24" borderId="23" xfId="51" applyNumberFormat="1" applyFont="1" applyFill="1" applyBorder="1" applyAlignment="1">
      <alignment horizontal="center" vertical="center"/>
    </xf>
    <xf numFmtId="41" fontId="4" fillId="24" borderId="21" xfId="51" applyNumberFormat="1" applyFont="1" applyFill="1" applyBorder="1" applyAlignment="1">
      <alignment horizontal="center" vertical="center"/>
    </xf>
    <xf numFmtId="41" fontId="4" fillId="24" borderId="24" xfId="51" applyNumberFormat="1" applyFont="1" applyFill="1" applyBorder="1" applyAlignment="1">
      <alignment horizontal="center" vertical="center"/>
    </xf>
    <xf numFmtId="41" fontId="4" fillId="24" borderId="0" xfId="51" applyNumberFormat="1" applyFont="1" applyFill="1" applyBorder="1" applyAlignment="1">
      <alignment horizontal="center" vertical="center"/>
    </xf>
    <xf numFmtId="41" fontId="4" fillId="24" borderId="0" xfId="51" applyNumberFormat="1" applyFont="1" applyFill="1" applyAlignment="1">
      <alignment horizontal="center" vertical="center"/>
    </xf>
    <xf numFmtId="41" fontId="4" fillId="24" borderId="19" xfId="51" applyNumberFormat="1" applyFont="1" applyFill="1" applyBorder="1" applyAlignment="1">
      <alignment horizontal="center" vertical="center"/>
    </xf>
    <xf numFmtId="41" fontId="4" fillId="24" borderId="15" xfId="51" applyNumberFormat="1" applyFont="1" applyFill="1" applyBorder="1" applyAlignment="1">
      <alignment horizontal="center" vertical="center"/>
    </xf>
    <xf numFmtId="196" fontId="4" fillId="24" borderId="0" xfId="0" applyNumberFormat="1" applyFont="1" applyFill="1" applyBorder="1" applyAlignment="1">
      <alignment vertical="center"/>
    </xf>
    <xf numFmtId="41" fontId="4" fillId="24" borderId="0" xfId="0" applyNumberFormat="1" applyFont="1" applyFill="1" applyBorder="1" applyAlignment="1">
      <alignment horizontal="center" vertical="center"/>
    </xf>
    <xf numFmtId="218" fontId="4" fillId="24" borderId="0" xfId="0" applyNumberFormat="1" applyFont="1" applyFill="1" applyBorder="1" applyAlignment="1">
      <alignment vertical="center"/>
    </xf>
    <xf numFmtId="41" fontId="35" fillId="24" borderId="14" xfId="0" applyNumberFormat="1" applyFont="1" applyFill="1" applyBorder="1" applyAlignment="1">
      <alignment horizontal="center" vertical="center"/>
    </xf>
    <xf numFmtId="41" fontId="35" fillId="24" borderId="0" xfId="0" applyNumberFormat="1" applyFont="1" applyFill="1" applyBorder="1" applyAlignment="1">
      <alignment horizontal="center" vertical="center"/>
    </xf>
    <xf numFmtId="41" fontId="35" fillId="24" borderId="0" xfId="51" applyNumberFormat="1" applyFont="1" applyFill="1" applyBorder="1" applyAlignment="1">
      <alignment horizontal="center" vertical="center"/>
    </xf>
    <xf numFmtId="41" fontId="35" fillId="24" borderId="0" xfId="0" applyNumberFormat="1" applyFont="1" applyFill="1" applyBorder="1" applyAlignment="1">
      <alignment horizontal="center" vertical="center" shrinkToFit="1"/>
    </xf>
    <xf numFmtId="41" fontId="36" fillId="24" borderId="0" xfId="51" applyNumberFormat="1" applyFont="1" applyFill="1" applyBorder="1" applyAlignment="1">
      <alignment horizontal="center" vertical="center"/>
    </xf>
    <xf numFmtId="218" fontId="35" fillId="24" borderId="0" xfId="0" applyNumberFormat="1" applyFont="1" applyFill="1" applyBorder="1" applyAlignment="1">
      <alignment vertical="center"/>
    </xf>
    <xf numFmtId="41" fontId="35" fillId="24" borderId="23" xfId="0" applyNumberFormat="1" applyFont="1" applyFill="1" applyBorder="1" applyAlignment="1">
      <alignment horizontal="center" vertical="center"/>
    </xf>
    <xf numFmtId="41" fontId="35" fillId="24" borderId="21" xfId="51" applyNumberFormat="1" applyFont="1" applyFill="1" applyBorder="1" applyAlignment="1">
      <alignment horizontal="center" vertical="center"/>
    </xf>
    <xf numFmtId="41" fontId="35" fillId="24" borderId="21" xfId="0" applyNumberFormat="1" applyFont="1" applyFill="1" applyBorder="1" applyAlignment="1">
      <alignment horizontal="center" vertical="center"/>
    </xf>
    <xf numFmtId="41" fontId="4" fillId="24" borderId="14" xfId="0" applyNumberFormat="1" applyFont="1" applyFill="1" applyBorder="1" applyAlignment="1">
      <alignment vertical="center"/>
    </xf>
    <xf numFmtId="196" fontId="35" fillId="24" borderId="0" xfId="0" applyNumberFormat="1" applyFont="1" applyFill="1" applyBorder="1" applyAlignment="1">
      <alignment vertical="center"/>
    </xf>
    <xf numFmtId="196" fontId="35" fillId="24" borderId="2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7" fontId="4" fillId="24" borderId="14" xfId="0" applyNumberFormat="1" applyFont="1" applyFill="1" applyBorder="1" applyAlignment="1">
      <alignment horizontal="center" vertical="center" wrapText="1"/>
    </xf>
    <xf numFmtId="177" fontId="4" fillId="24" borderId="14" xfId="0" applyNumberFormat="1" applyFont="1" applyFill="1" applyBorder="1" applyAlignment="1">
      <alignment horizontal="center" vertical="center"/>
    </xf>
    <xf numFmtId="41" fontId="4" fillId="24" borderId="16" xfId="0" applyNumberFormat="1" applyFont="1" applyFill="1" applyBorder="1" applyAlignment="1">
      <alignment horizontal="center" vertical="center"/>
    </xf>
    <xf numFmtId="177" fontId="4" fillId="24" borderId="23" xfId="0" applyNumberFormat="1" applyFont="1" applyFill="1" applyBorder="1" applyAlignment="1">
      <alignment horizontal="center" vertical="center" wrapText="1"/>
    </xf>
    <xf numFmtId="41" fontId="4" fillId="24" borderId="16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41" fontId="4" fillId="24" borderId="14" xfId="51" applyFont="1" applyFill="1" applyBorder="1" applyAlignment="1">
      <alignment vertical="center"/>
    </xf>
    <xf numFmtId="41" fontId="4" fillId="24" borderId="21" xfId="0" applyNumberFormat="1" applyFont="1" applyFill="1" applyBorder="1" applyAlignment="1">
      <alignment vertical="center"/>
    </xf>
    <xf numFmtId="0" fontId="4" fillId="0" borderId="0" xfId="74" applyFont="1" applyFill="1" applyBorder="1" applyAlignment="1">
      <alignment horizontal="left" vertical="center"/>
      <protection/>
    </xf>
    <xf numFmtId="0" fontId="0" fillId="0" borderId="0" xfId="74" applyFont="1" applyFill="1" applyBorder="1" applyAlignment="1">
      <alignment vertical="center"/>
      <protection/>
    </xf>
    <xf numFmtId="0" fontId="0" fillId="0" borderId="0" xfId="74" applyFont="1" applyFill="1" applyAlignment="1">
      <alignment vertical="center"/>
      <protection/>
    </xf>
    <xf numFmtId="203" fontId="29" fillId="0" borderId="0" xfId="0" applyNumberFormat="1" applyFont="1" applyFill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/>
    </xf>
    <xf numFmtId="41" fontId="4" fillId="24" borderId="23" xfId="51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5" fillId="24" borderId="14" xfId="75" applyFont="1" applyFill="1" applyBorder="1" applyAlignment="1">
      <alignment horizontal="left" vertical="center"/>
      <protection/>
    </xf>
    <xf numFmtId="41" fontId="5" fillId="24" borderId="0" xfId="51" applyNumberFormat="1" applyFont="1" applyFill="1" applyBorder="1" applyAlignment="1">
      <alignment vertical="center"/>
    </xf>
    <xf numFmtId="41" fontId="0" fillId="0" borderId="0" xfId="74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41" fontId="4" fillId="24" borderId="21" xfId="70" applyNumberFormat="1" applyFont="1" applyFill="1" applyBorder="1" applyAlignment="1">
      <alignment vertical="center"/>
      <protection/>
    </xf>
    <xf numFmtId="41" fontId="4" fillId="24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74" applyFont="1" applyFill="1" applyBorder="1" applyAlignment="1">
      <alignment horizontal="center" vertical="center"/>
      <protection/>
    </xf>
    <xf numFmtId="0" fontId="4" fillId="0" borderId="13" xfId="74" applyFont="1" applyFill="1" applyBorder="1" applyAlignment="1">
      <alignment horizontal="center" vertical="center"/>
      <protection/>
    </xf>
    <xf numFmtId="0" fontId="5" fillId="0" borderId="21" xfId="0" applyFont="1" applyFill="1" applyBorder="1" applyAlignment="1">
      <alignment horizontal="left" vertical="center"/>
    </xf>
    <xf numFmtId="0" fontId="4" fillId="0" borderId="22" xfId="74" applyFont="1" applyFill="1" applyBorder="1" applyAlignment="1">
      <alignment horizontal="center" vertical="center" wrapText="1"/>
      <protection/>
    </xf>
    <xf numFmtId="0" fontId="4" fillId="0" borderId="22" xfId="74" applyFont="1" applyFill="1" applyBorder="1" applyAlignment="1">
      <alignment horizontal="center" vertical="center"/>
      <protection/>
    </xf>
    <xf numFmtId="0" fontId="4" fillId="0" borderId="20" xfId="74" applyFont="1" applyFill="1" applyBorder="1" applyAlignment="1">
      <alignment horizontal="center" vertical="center" wrapText="1"/>
      <protection/>
    </xf>
    <xf numFmtId="0" fontId="4" fillId="0" borderId="19" xfId="74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74" applyFont="1" applyFill="1" applyBorder="1" applyAlignment="1">
      <alignment horizontal="left" vertical="center"/>
      <protection/>
    </xf>
    <xf numFmtId="0" fontId="4" fillId="0" borderId="25" xfId="74" applyFont="1" applyFill="1" applyBorder="1" applyAlignment="1">
      <alignment horizontal="center" vertical="center"/>
      <protection/>
    </xf>
    <xf numFmtId="0" fontId="4" fillId="0" borderId="15" xfId="74" applyFont="1" applyFill="1" applyBorder="1" applyAlignment="1">
      <alignment horizontal="center" vertical="center"/>
      <protection/>
    </xf>
    <xf numFmtId="3" fontId="4" fillId="0" borderId="21" xfId="74" applyNumberFormat="1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3" fontId="4" fillId="0" borderId="13" xfId="74" applyNumberFormat="1" applyFont="1" applyFill="1" applyBorder="1" applyAlignment="1">
      <alignment horizontal="center" vertical="center" wrapText="1"/>
      <protection/>
    </xf>
    <xf numFmtId="3" fontId="4" fillId="0" borderId="25" xfId="74" applyNumberFormat="1" applyFont="1" applyFill="1" applyBorder="1" applyAlignment="1">
      <alignment horizontal="center" vertical="center"/>
      <protection/>
    </xf>
    <xf numFmtId="3" fontId="4" fillId="0" borderId="12" xfId="74" applyNumberFormat="1" applyFont="1" applyFill="1" applyBorder="1" applyAlignment="1">
      <alignment horizontal="center" vertical="center"/>
      <protection/>
    </xf>
    <xf numFmtId="0" fontId="7" fillId="0" borderId="0" xfId="74" applyFont="1" applyFill="1" applyAlignment="1">
      <alignment horizontal="left" vertical="center"/>
      <protection/>
    </xf>
    <xf numFmtId="3" fontId="4" fillId="0" borderId="22" xfId="74" applyNumberFormat="1" applyFont="1" applyFill="1" applyBorder="1" applyAlignment="1">
      <alignment horizontal="center" vertical="center"/>
      <protection/>
    </xf>
    <xf numFmtId="3" fontId="4" fillId="0" borderId="13" xfId="74" applyNumberFormat="1" applyFont="1" applyFill="1" applyBorder="1" applyAlignment="1">
      <alignment horizontal="center" vertical="center"/>
      <protection/>
    </xf>
    <xf numFmtId="3" fontId="4" fillId="0" borderId="22" xfId="74" applyNumberFormat="1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left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0" xfId="75" applyFont="1" applyFill="1" applyAlignment="1">
      <alignment horizontal="left" vertical="center"/>
      <protection/>
    </xf>
    <xf numFmtId="0" fontId="5" fillId="0" borderId="22" xfId="75" applyFont="1" applyFill="1" applyBorder="1" applyAlignment="1">
      <alignment horizontal="center" vertical="center" wrapText="1"/>
      <protection/>
    </xf>
    <xf numFmtId="0" fontId="5" fillId="0" borderId="12" xfId="75" applyFont="1" applyFill="1" applyBorder="1" applyAlignment="1">
      <alignment horizontal="center" vertical="center"/>
      <protection/>
    </xf>
    <xf numFmtId="0" fontId="5" fillId="0" borderId="12" xfId="75" applyFont="1" applyFill="1" applyBorder="1" applyAlignment="1">
      <alignment horizontal="center" vertical="center" wrapText="1"/>
      <protection/>
    </xf>
    <xf numFmtId="0" fontId="5" fillId="0" borderId="20" xfId="75" applyFont="1" applyFill="1" applyBorder="1" applyAlignment="1">
      <alignment horizontal="center" vertical="center"/>
      <protection/>
    </xf>
    <xf numFmtId="0" fontId="5" fillId="0" borderId="19" xfId="75" applyFont="1" applyFill="1" applyBorder="1" applyAlignment="1">
      <alignment horizontal="center" vertical="center"/>
      <protection/>
    </xf>
    <xf numFmtId="0" fontId="5" fillId="0" borderId="20" xfId="75" applyFont="1" applyFill="1" applyBorder="1" applyAlignment="1">
      <alignment horizontal="center" vertical="center" wrapText="1"/>
      <protection/>
    </xf>
    <xf numFmtId="0" fontId="5" fillId="0" borderId="19" xfId="75" applyFont="1" applyFill="1" applyBorder="1" applyAlignment="1">
      <alignment horizontal="center" vertical="center" wrapText="1"/>
      <protection/>
    </xf>
    <xf numFmtId="0" fontId="0" fillId="0" borderId="18" xfId="75" applyFont="1" applyFill="1" applyBorder="1">
      <alignment/>
      <protection/>
    </xf>
    <xf numFmtId="0" fontId="5" fillId="0" borderId="25" xfId="75" applyFont="1" applyFill="1" applyBorder="1" applyAlignment="1">
      <alignment horizontal="center" vertical="center"/>
      <protection/>
    </xf>
    <xf numFmtId="0" fontId="5" fillId="0" borderId="15" xfId="75" applyFont="1" applyFill="1" applyBorder="1" applyAlignment="1">
      <alignment horizontal="center" vertical="center"/>
      <protection/>
    </xf>
    <xf numFmtId="3" fontId="4" fillId="0" borderId="2" xfId="74" applyNumberFormat="1" applyFont="1" applyFill="1" applyBorder="1" applyAlignment="1">
      <alignment horizontal="center" vertical="center"/>
      <protection/>
    </xf>
    <xf numFmtId="3" fontId="4" fillId="0" borderId="20" xfId="74" applyNumberFormat="1" applyFont="1" applyFill="1" applyBorder="1" applyAlignment="1">
      <alignment horizontal="center" vertical="center"/>
      <protection/>
    </xf>
    <xf numFmtId="3" fontId="4" fillId="0" borderId="20" xfId="74" applyNumberFormat="1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/>
    </xf>
    <xf numFmtId="0" fontId="4" fillId="0" borderId="18" xfId="74" applyFont="1" applyFill="1" applyBorder="1" applyAlignment="1">
      <alignment horizontal="center" vertical="center" wrapText="1"/>
      <protection/>
    </xf>
    <xf numFmtId="0" fontId="4" fillId="0" borderId="14" xfId="74" applyFont="1" applyFill="1" applyBorder="1" applyAlignment="1">
      <alignment horizontal="center" vertical="center" wrapText="1"/>
      <protection/>
    </xf>
    <xf numFmtId="0" fontId="4" fillId="0" borderId="0" xfId="74" applyFont="1" applyFill="1" applyBorder="1" applyAlignment="1">
      <alignment horizontal="center" vertical="center" wrapText="1"/>
      <protection/>
    </xf>
    <xf numFmtId="0" fontId="4" fillId="0" borderId="21" xfId="74" applyFont="1" applyFill="1" applyBorder="1" applyAlignment="1">
      <alignment horizontal="center" vertical="center" wrapText="1"/>
      <protection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left" vertical="center"/>
    </xf>
    <xf numFmtId="177" fontId="4" fillId="0" borderId="20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left" vertical="center"/>
    </xf>
    <xf numFmtId="0" fontId="7" fillId="0" borderId="0" xfId="73" applyFont="1" applyFill="1" applyAlignment="1">
      <alignment horizontal="left" vertical="center"/>
      <protection/>
    </xf>
    <xf numFmtId="0" fontId="4" fillId="0" borderId="22" xfId="73" applyFont="1" applyFill="1" applyBorder="1" applyAlignment="1">
      <alignment horizontal="center" vertical="center" wrapText="1"/>
      <protection/>
    </xf>
    <xf numFmtId="0" fontId="4" fillId="0" borderId="12" xfId="73" applyFont="1" applyFill="1" applyBorder="1" applyAlignment="1">
      <alignment horizontal="center" vertical="center" wrapText="1"/>
      <protection/>
    </xf>
    <xf numFmtId="0" fontId="4" fillId="0" borderId="13" xfId="73" applyFont="1" applyFill="1" applyBorder="1" applyAlignment="1">
      <alignment horizontal="center" vertical="center" wrapText="1"/>
      <protection/>
    </xf>
    <xf numFmtId="0" fontId="4" fillId="0" borderId="2" xfId="73" applyFont="1" applyFill="1" applyBorder="1" applyAlignment="1">
      <alignment horizontal="center" vertical="center" wrapText="1"/>
      <protection/>
    </xf>
    <xf numFmtId="0" fontId="4" fillId="0" borderId="20" xfId="73" applyFont="1" applyFill="1" applyBorder="1" applyAlignment="1">
      <alignment horizontal="center" vertical="center" wrapText="1"/>
      <protection/>
    </xf>
    <xf numFmtId="0" fontId="4" fillId="0" borderId="16" xfId="73" applyFont="1" applyFill="1" applyBorder="1" applyAlignment="1">
      <alignment horizontal="center" vertical="center" wrapText="1"/>
      <protection/>
    </xf>
    <xf numFmtId="0" fontId="4" fillId="0" borderId="19" xfId="73" applyFont="1" applyFill="1" applyBorder="1" applyAlignment="1">
      <alignment horizontal="center" vertical="center" wrapText="1"/>
      <protection/>
    </xf>
    <xf numFmtId="177" fontId="4" fillId="0" borderId="20" xfId="73" applyNumberFormat="1" applyFont="1" applyFill="1" applyBorder="1" applyAlignment="1">
      <alignment horizontal="center" vertical="center" wrapText="1"/>
      <protection/>
    </xf>
    <xf numFmtId="177" fontId="4" fillId="0" borderId="2" xfId="73" applyNumberFormat="1" applyFont="1" applyFill="1" applyBorder="1" applyAlignment="1">
      <alignment horizontal="center" vertical="center" wrapText="1"/>
      <protection/>
    </xf>
    <xf numFmtId="0" fontId="4" fillId="0" borderId="25" xfId="73" applyFont="1" applyFill="1" applyBorder="1" applyAlignment="1">
      <alignment horizontal="center" vertical="center" wrapText="1"/>
      <protection/>
    </xf>
    <xf numFmtId="0" fontId="4" fillId="0" borderId="15" xfId="73" applyFont="1" applyFill="1" applyBorder="1" applyAlignment="1">
      <alignment horizontal="center" vertical="center" wrapText="1"/>
      <protection/>
    </xf>
    <xf numFmtId="0" fontId="4" fillId="0" borderId="17" xfId="73" applyFont="1" applyFill="1" applyBorder="1" applyAlignment="1">
      <alignment horizontal="left" vertical="center"/>
      <protection/>
    </xf>
    <xf numFmtId="0" fontId="4" fillId="0" borderId="18" xfId="73" applyFont="1" applyFill="1" applyBorder="1" applyAlignment="1">
      <alignment horizontal="center" vertical="center" wrapText="1"/>
      <protection/>
    </xf>
    <xf numFmtId="0" fontId="4" fillId="0" borderId="14" xfId="73" applyFont="1" applyFill="1" applyBorder="1" applyAlignment="1">
      <alignment horizontal="center" vertical="center" wrapText="1"/>
      <protection/>
    </xf>
    <xf numFmtId="0" fontId="4" fillId="0" borderId="23" xfId="73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20" xfId="73" applyFont="1" applyFill="1" applyBorder="1" applyAlignment="1">
      <alignment horizontal="center" vertical="center"/>
      <protection/>
    </xf>
    <xf numFmtId="0" fontId="4" fillId="0" borderId="19" xfId="73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73" applyFont="1" applyFill="1" applyBorder="1" applyAlignment="1">
      <alignment horizontal="left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4" fillId="0" borderId="16" xfId="73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left" vertical="center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6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2 2" xfId="52"/>
    <cellStyle name="쉼표 [0] 3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콤마 [0]_95" xfId="65"/>
    <cellStyle name="콤마_95" xfId="66"/>
    <cellStyle name="Currency" xfId="67"/>
    <cellStyle name="Currency [0]" xfId="68"/>
    <cellStyle name="통화 [0] 2" xfId="69"/>
    <cellStyle name="표준 2" xfId="70"/>
    <cellStyle name="표준 2 3" xfId="71"/>
    <cellStyle name="표준 3" xfId="72"/>
    <cellStyle name="표준_14. 교육문화-23" xfId="73"/>
    <cellStyle name="표준_남부교육청-남구통계연보자료-23" xfId="74"/>
    <cellStyle name="표준_대구교육청(남구청통보용)-23" xfId="75"/>
    <cellStyle name="Hyperlink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Zeros="0" zoomScalePageLayoutView="0" workbookViewId="0" topLeftCell="A1">
      <selection activeCell="A2" sqref="A2"/>
    </sheetView>
  </sheetViews>
  <sheetFormatPr defaultColWidth="8.88671875" defaultRowHeight="13.5"/>
  <cols>
    <col min="1" max="1" width="8.99609375" style="138" customWidth="1"/>
    <col min="2" max="2" width="6.77734375" style="138" customWidth="1"/>
    <col min="3" max="3" width="6.3359375" style="138" customWidth="1"/>
    <col min="4" max="12" width="7.4453125" style="138" customWidth="1"/>
    <col min="13" max="16" width="9.5546875" style="138" customWidth="1"/>
    <col min="17" max="19" width="6.6640625" style="138" customWidth="1"/>
    <col min="20" max="16384" width="8.88671875" style="138" customWidth="1"/>
  </cols>
  <sheetData>
    <row r="1" spans="2:18" ht="10.5" customHeight="1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7" ht="18.75">
      <c r="A2" s="70" t="s">
        <v>114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2:18" ht="18" customHeight="1">
      <c r="B3" s="172"/>
      <c r="E3" s="172"/>
      <c r="F3" s="172"/>
      <c r="G3" s="172"/>
      <c r="H3" s="172"/>
      <c r="I3" s="176" t="s">
        <v>0</v>
      </c>
      <c r="J3" s="172"/>
      <c r="K3" s="172"/>
      <c r="L3" s="172"/>
      <c r="M3" s="176" t="s">
        <v>0</v>
      </c>
      <c r="N3" s="172"/>
      <c r="O3" s="176" t="s">
        <v>0</v>
      </c>
      <c r="P3" s="176" t="s">
        <v>0</v>
      </c>
      <c r="Q3" s="176" t="s">
        <v>0</v>
      </c>
      <c r="R3" s="172"/>
    </row>
    <row r="4" spans="1:19" s="11" customFormat="1" ht="18.75" customHeight="1">
      <c r="A4" s="73" t="s">
        <v>336</v>
      </c>
      <c r="B4" s="71"/>
      <c r="C4" s="9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s="11" customFormat="1" ht="21.75" customHeight="1">
      <c r="A5" s="452" t="s">
        <v>479</v>
      </c>
      <c r="B5" s="424" t="s">
        <v>76</v>
      </c>
      <c r="C5" s="434" t="s">
        <v>17</v>
      </c>
      <c r="D5" s="424" t="s">
        <v>98</v>
      </c>
      <c r="E5" s="434" t="s">
        <v>99</v>
      </c>
      <c r="F5" s="434" t="s">
        <v>0</v>
      </c>
      <c r="G5" s="424" t="s">
        <v>12</v>
      </c>
      <c r="H5" s="434"/>
      <c r="I5" s="434"/>
      <c r="J5" s="424" t="s">
        <v>419</v>
      </c>
      <c r="K5" s="434"/>
      <c r="L5" s="434" t="s">
        <v>100</v>
      </c>
      <c r="M5" s="434" t="s">
        <v>425</v>
      </c>
      <c r="N5" s="434" t="s">
        <v>101</v>
      </c>
      <c r="O5" s="434" t="s">
        <v>417</v>
      </c>
      <c r="P5" s="434" t="s">
        <v>101</v>
      </c>
      <c r="Q5" s="434" t="s">
        <v>190</v>
      </c>
      <c r="R5" s="434" t="s">
        <v>191</v>
      </c>
      <c r="S5" s="413" t="s">
        <v>411</v>
      </c>
    </row>
    <row r="6" spans="1:19" s="11" customFormat="1" ht="21.75" customHeight="1">
      <c r="A6" s="453"/>
      <c r="B6" s="426"/>
      <c r="C6" s="434"/>
      <c r="D6" s="72"/>
      <c r="E6" s="10" t="s">
        <v>2</v>
      </c>
      <c r="F6" s="10" t="s">
        <v>3</v>
      </c>
      <c r="G6" s="72"/>
      <c r="H6" s="10" t="s">
        <v>2</v>
      </c>
      <c r="I6" s="10" t="s">
        <v>3</v>
      </c>
      <c r="J6" s="72"/>
      <c r="K6" s="10" t="s">
        <v>2</v>
      </c>
      <c r="L6" s="10" t="s">
        <v>3</v>
      </c>
      <c r="M6" s="10" t="s">
        <v>23</v>
      </c>
      <c r="N6" s="10" t="s">
        <v>102</v>
      </c>
      <c r="O6" s="10" t="s">
        <v>16</v>
      </c>
      <c r="P6" s="10" t="s">
        <v>15</v>
      </c>
      <c r="Q6" s="417"/>
      <c r="R6" s="434"/>
      <c r="S6" s="415"/>
    </row>
    <row r="7" spans="1:21" s="2" customFormat="1" ht="22.5" customHeight="1">
      <c r="A7" s="155" t="s">
        <v>97</v>
      </c>
      <c r="B7" s="19">
        <v>3</v>
      </c>
      <c r="C7" s="19">
        <v>123</v>
      </c>
      <c r="D7" s="19">
        <f>SUM(E7:F7)</f>
        <v>3945</v>
      </c>
      <c r="E7" s="19">
        <v>1543</v>
      </c>
      <c r="F7" s="19">
        <v>2402</v>
      </c>
      <c r="G7" s="19">
        <f>SUM(H7:I7)</f>
        <v>270</v>
      </c>
      <c r="H7" s="19">
        <v>177</v>
      </c>
      <c r="I7" s="19">
        <v>93</v>
      </c>
      <c r="J7" s="19">
        <f>SUM(K7:L7)</f>
        <v>27</v>
      </c>
      <c r="K7" s="19">
        <v>22</v>
      </c>
      <c r="L7" s="100">
        <v>5</v>
      </c>
      <c r="M7" s="19">
        <v>1270</v>
      </c>
      <c r="N7" s="19">
        <v>582</v>
      </c>
      <c r="O7" s="19">
        <v>1323</v>
      </c>
      <c r="P7" s="19">
        <v>1330</v>
      </c>
      <c r="Q7" s="19">
        <v>38</v>
      </c>
      <c r="R7" s="19">
        <v>32</v>
      </c>
      <c r="S7" s="19">
        <v>108</v>
      </c>
      <c r="T7" s="17"/>
      <c r="U7" s="17"/>
    </row>
    <row r="8" spans="1:21" s="2" customFormat="1" ht="22.5" customHeight="1">
      <c r="A8" s="154" t="s">
        <v>178</v>
      </c>
      <c r="B8" s="18">
        <v>3</v>
      </c>
      <c r="C8" s="18">
        <v>123</v>
      </c>
      <c r="D8" s="18">
        <v>3770</v>
      </c>
      <c r="E8" s="18">
        <f>D8-F8</f>
        <v>1462</v>
      </c>
      <c r="F8" s="18">
        <v>2308</v>
      </c>
      <c r="G8" s="18">
        <v>271</v>
      </c>
      <c r="H8" s="18">
        <f>G8-I8</f>
        <v>182</v>
      </c>
      <c r="I8" s="18">
        <v>89</v>
      </c>
      <c r="J8" s="18">
        <v>27</v>
      </c>
      <c r="K8" s="18">
        <f>J8-L8</f>
        <v>21</v>
      </c>
      <c r="L8" s="99">
        <v>6</v>
      </c>
      <c r="M8" s="18">
        <v>1288</v>
      </c>
      <c r="N8" s="18">
        <v>492</v>
      </c>
      <c r="O8" s="18">
        <v>1230</v>
      </c>
      <c r="P8" s="18">
        <v>1232</v>
      </c>
      <c r="Q8" s="18">
        <v>38</v>
      </c>
      <c r="R8" s="18">
        <v>33</v>
      </c>
      <c r="S8" s="18">
        <v>108</v>
      </c>
      <c r="T8" s="17"/>
      <c r="U8" s="17"/>
    </row>
    <row r="9" spans="1:21" s="2" customFormat="1" ht="22.5" customHeight="1">
      <c r="A9" s="154" t="s">
        <v>221</v>
      </c>
      <c r="B9" s="18">
        <v>3</v>
      </c>
      <c r="C9" s="18">
        <v>121</v>
      </c>
      <c r="D9" s="18">
        <v>3564</v>
      </c>
      <c r="E9" s="18">
        <v>1410</v>
      </c>
      <c r="F9" s="18">
        <v>2154</v>
      </c>
      <c r="G9" s="18">
        <v>266</v>
      </c>
      <c r="H9" s="18">
        <v>179</v>
      </c>
      <c r="I9" s="18">
        <v>87</v>
      </c>
      <c r="J9" s="18">
        <v>26</v>
      </c>
      <c r="K9" s="18">
        <v>21</v>
      </c>
      <c r="L9" s="99">
        <v>5</v>
      </c>
      <c r="M9" s="18">
        <v>1262</v>
      </c>
      <c r="N9" s="18">
        <v>461</v>
      </c>
      <c r="O9" s="18">
        <v>1170</v>
      </c>
      <c r="P9" s="18">
        <v>1155</v>
      </c>
      <c r="Q9" s="18">
        <v>38</v>
      </c>
      <c r="R9" s="18">
        <v>33</v>
      </c>
      <c r="S9" s="18">
        <v>111</v>
      </c>
      <c r="T9" s="17"/>
      <c r="U9" s="17"/>
    </row>
    <row r="10" spans="1:21" s="2" customFormat="1" ht="22.5" customHeight="1">
      <c r="A10" s="154" t="s">
        <v>245</v>
      </c>
      <c r="B10" s="18">
        <v>3</v>
      </c>
      <c r="C10" s="18">
        <v>119</v>
      </c>
      <c r="D10" s="18">
        <v>3407</v>
      </c>
      <c r="E10" s="18">
        <v>1416</v>
      </c>
      <c r="F10" s="18">
        <v>1991</v>
      </c>
      <c r="G10" s="18">
        <v>266</v>
      </c>
      <c r="H10" s="18">
        <v>170</v>
      </c>
      <c r="I10" s="18">
        <v>96</v>
      </c>
      <c r="J10" s="18">
        <v>25</v>
      </c>
      <c r="K10" s="18">
        <v>22</v>
      </c>
      <c r="L10" s="99">
        <v>3</v>
      </c>
      <c r="M10" s="18">
        <v>1226</v>
      </c>
      <c r="N10" s="18">
        <v>417</v>
      </c>
      <c r="O10" s="18">
        <v>1170</v>
      </c>
      <c r="P10" s="18">
        <v>1122</v>
      </c>
      <c r="Q10" s="18">
        <v>37</v>
      </c>
      <c r="R10" s="18">
        <v>34</v>
      </c>
      <c r="S10" s="18">
        <v>108</v>
      </c>
      <c r="T10" s="17"/>
      <c r="U10" s="17"/>
    </row>
    <row r="11" spans="1:21" s="2" customFormat="1" ht="22.5" customHeight="1">
      <c r="A11" s="154" t="s">
        <v>289</v>
      </c>
      <c r="B11" s="18">
        <v>3</v>
      </c>
      <c r="C11" s="18">
        <v>114</v>
      </c>
      <c r="D11" s="18">
        <v>3274</v>
      </c>
      <c r="E11" s="18">
        <v>1415</v>
      </c>
      <c r="F11" s="18">
        <v>1859</v>
      </c>
      <c r="G11" s="18">
        <v>260</v>
      </c>
      <c r="H11" s="18">
        <v>166</v>
      </c>
      <c r="I11" s="18">
        <v>94</v>
      </c>
      <c r="J11" s="18">
        <v>22</v>
      </c>
      <c r="K11" s="18">
        <v>18</v>
      </c>
      <c r="L11" s="99">
        <v>4</v>
      </c>
      <c r="M11" s="18">
        <v>1154</v>
      </c>
      <c r="N11" s="18">
        <v>311</v>
      </c>
      <c r="O11" s="18">
        <v>1080</v>
      </c>
      <c r="P11" s="18">
        <v>1080</v>
      </c>
      <c r="Q11" s="18">
        <v>37</v>
      </c>
      <c r="R11" s="18">
        <v>34</v>
      </c>
      <c r="S11" s="18">
        <v>108</v>
      </c>
      <c r="T11" s="17"/>
      <c r="U11" s="17"/>
    </row>
    <row r="12" spans="1:21" s="2" customFormat="1" ht="22.5" customHeight="1">
      <c r="A12" s="154" t="s">
        <v>291</v>
      </c>
      <c r="B12" s="18">
        <v>3</v>
      </c>
      <c r="C12" s="18">
        <v>109</v>
      </c>
      <c r="D12" s="18">
        <v>3054</v>
      </c>
      <c r="E12" s="18">
        <v>1368</v>
      </c>
      <c r="F12" s="18">
        <v>1686</v>
      </c>
      <c r="G12" s="18">
        <v>247</v>
      </c>
      <c r="H12" s="18">
        <v>155</v>
      </c>
      <c r="I12" s="18">
        <v>92</v>
      </c>
      <c r="J12" s="18">
        <v>22</v>
      </c>
      <c r="K12" s="18">
        <v>17</v>
      </c>
      <c r="L12" s="99">
        <v>5</v>
      </c>
      <c r="M12" s="18">
        <v>1103</v>
      </c>
      <c r="N12" s="18">
        <v>284</v>
      </c>
      <c r="O12" s="18">
        <v>951</v>
      </c>
      <c r="P12" s="18">
        <v>952</v>
      </c>
      <c r="Q12" s="18">
        <v>37</v>
      </c>
      <c r="R12" s="18">
        <v>32</v>
      </c>
      <c r="S12" s="18">
        <v>108</v>
      </c>
      <c r="T12" s="17"/>
      <c r="U12" s="17"/>
    </row>
    <row r="13" spans="1:21" s="2" customFormat="1" ht="22.5" customHeight="1">
      <c r="A13" s="154" t="s">
        <v>316</v>
      </c>
      <c r="B13" s="18">
        <v>3</v>
      </c>
      <c r="C13" s="18">
        <v>104</v>
      </c>
      <c r="D13" s="18">
        <f>SUM(E13:F13)</f>
        <v>2767</v>
      </c>
      <c r="E13" s="18">
        <v>1270</v>
      </c>
      <c r="F13" s="18">
        <v>1497</v>
      </c>
      <c r="G13" s="18">
        <f>SUM(H13:I13)</f>
        <v>236</v>
      </c>
      <c r="H13" s="18">
        <v>153</v>
      </c>
      <c r="I13" s="18">
        <v>83</v>
      </c>
      <c r="J13" s="18">
        <f>SUM(K13:L13)</f>
        <v>20</v>
      </c>
      <c r="K13" s="18">
        <v>14</v>
      </c>
      <c r="L13" s="99">
        <v>6</v>
      </c>
      <c r="M13" s="18">
        <v>1053</v>
      </c>
      <c r="N13" s="18">
        <v>358</v>
      </c>
      <c r="O13" s="18">
        <v>816</v>
      </c>
      <c r="P13" s="18">
        <v>816</v>
      </c>
      <c r="Q13" s="18">
        <v>37</v>
      </c>
      <c r="R13" s="18">
        <v>32</v>
      </c>
      <c r="S13" s="18">
        <v>104</v>
      </c>
      <c r="T13" s="17"/>
      <c r="U13" s="17"/>
    </row>
    <row r="14" spans="1:21" s="2" customFormat="1" ht="22.5" customHeight="1">
      <c r="A14" s="277" t="s">
        <v>382</v>
      </c>
      <c r="B14" s="390">
        <v>3</v>
      </c>
      <c r="C14" s="390">
        <v>102</v>
      </c>
      <c r="D14" s="390">
        <v>2510</v>
      </c>
      <c r="E14" s="390">
        <v>1167</v>
      </c>
      <c r="F14" s="390">
        <v>1343</v>
      </c>
      <c r="G14" s="390">
        <v>234</v>
      </c>
      <c r="H14" s="390">
        <v>147</v>
      </c>
      <c r="I14" s="390">
        <v>87</v>
      </c>
      <c r="J14" s="390">
        <v>22</v>
      </c>
      <c r="K14" s="390">
        <v>17</v>
      </c>
      <c r="L14" s="270">
        <v>5</v>
      </c>
      <c r="M14" s="390">
        <v>1032</v>
      </c>
      <c r="N14" s="390">
        <v>348</v>
      </c>
      <c r="O14" s="390">
        <v>816</v>
      </c>
      <c r="P14" s="390">
        <v>815</v>
      </c>
      <c r="Q14" s="390">
        <v>37</v>
      </c>
      <c r="R14" s="390">
        <v>32</v>
      </c>
      <c r="S14" s="390">
        <v>159</v>
      </c>
      <c r="T14" s="17"/>
      <c r="U14" s="17"/>
    </row>
    <row r="15" spans="1:21" s="11" customFormat="1" ht="9.75" customHeight="1">
      <c r="A15" s="74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1"/>
    </row>
    <row r="16" s="137" customFormat="1" ht="18.75" customHeight="1">
      <c r="A16" s="1" t="s">
        <v>334</v>
      </c>
    </row>
    <row r="17" s="137" customFormat="1" ht="13.5">
      <c r="A17" s="1" t="s">
        <v>340</v>
      </c>
    </row>
    <row r="18" s="137" customFormat="1" ht="13.5">
      <c r="A18" s="1" t="s">
        <v>383</v>
      </c>
    </row>
    <row r="19" spans="1:20" s="137" customFormat="1" ht="13.5">
      <c r="A19" s="1" t="s">
        <v>415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</row>
    <row r="20" s="137" customFormat="1" ht="13.5">
      <c r="A20" s="2" t="s">
        <v>338</v>
      </c>
    </row>
  </sheetData>
  <sheetProtection/>
  <mergeCells count="11">
    <mergeCell ref="A5:A6"/>
    <mergeCell ref="C5:C6"/>
    <mergeCell ref="D5:F5"/>
    <mergeCell ref="G5:I5"/>
    <mergeCell ref="J5:L5"/>
    <mergeCell ref="M5:N5"/>
    <mergeCell ref="B5:B6"/>
    <mergeCell ref="O5:P5"/>
    <mergeCell ref="S5:S6"/>
    <mergeCell ref="R5:R6"/>
    <mergeCell ref="Q5:Q6"/>
  </mergeCells>
  <printOptions/>
  <pageMargins left="0.39" right="0.35433070866141736" top="0.8661417322834646" bottom="0.3937007874015748" header="0.7874015748031497" footer="0.3937007874015748"/>
  <pageSetup fitToHeight="1" fitToWidth="1" horizontalDpi="300" verticalDpi="300" orientation="landscape" paperSize="9" scale="82" r:id="rId1"/>
  <ignoredErrors>
    <ignoredError sqref="J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Zeros="0" zoomScalePageLayoutView="0" workbookViewId="0" topLeftCell="A1">
      <selection activeCell="A2" sqref="A2"/>
    </sheetView>
  </sheetViews>
  <sheetFormatPr defaultColWidth="8.88671875" defaultRowHeight="13.5"/>
  <cols>
    <col min="1" max="1" width="9.5546875" style="138" customWidth="1"/>
    <col min="2" max="2" width="6.77734375" style="138" customWidth="1"/>
    <col min="3" max="3" width="6.3359375" style="138" customWidth="1"/>
    <col min="4" max="19" width="8.10546875" style="138" customWidth="1"/>
    <col min="20" max="16384" width="8.88671875" style="138" customWidth="1"/>
  </cols>
  <sheetData>
    <row r="1" spans="2:18" ht="15" customHeight="1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7" ht="18.75">
      <c r="A2" s="70" t="s">
        <v>115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2:18" ht="18" customHeight="1">
      <c r="B3" s="172"/>
      <c r="E3" s="172"/>
      <c r="F3" s="172"/>
      <c r="G3" s="172"/>
      <c r="H3" s="172"/>
      <c r="I3" s="176" t="s">
        <v>0</v>
      </c>
      <c r="J3" s="172"/>
      <c r="K3" s="172"/>
      <c r="L3" s="172"/>
      <c r="M3" s="176" t="s">
        <v>0</v>
      </c>
      <c r="N3" s="172"/>
      <c r="O3" s="176" t="s">
        <v>0</v>
      </c>
      <c r="P3" s="176" t="s">
        <v>0</v>
      </c>
      <c r="Q3" s="176" t="s">
        <v>0</v>
      </c>
      <c r="R3" s="172"/>
    </row>
    <row r="4" spans="1:19" s="11" customFormat="1" ht="22.5" customHeight="1">
      <c r="A4" s="73" t="s">
        <v>336</v>
      </c>
      <c r="B4" s="71"/>
      <c r="C4" s="9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s="11" customFormat="1" ht="21.75" customHeight="1">
      <c r="A5" s="452" t="s">
        <v>481</v>
      </c>
      <c r="B5" s="424" t="s">
        <v>106</v>
      </c>
      <c r="C5" s="434" t="s">
        <v>107</v>
      </c>
      <c r="D5" s="424" t="s">
        <v>108</v>
      </c>
      <c r="E5" s="434" t="s">
        <v>99</v>
      </c>
      <c r="F5" s="434" t="s">
        <v>0</v>
      </c>
      <c r="G5" s="424" t="s">
        <v>109</v>
      </c>
      <c r="H5" s="434"/>
      <c r="I5" s="434"/>
      <c r="J5" s="424" t="s">
        <v>419</v>
      </c>
      <c r="K5" s="434"/>
      <c r="L5" s="434" t="s">
        <v>100</v>
      </c>
      <c r="M5" s="434" t="s">
        <v>425</v>
      </c>
      <c r="N5" s="434" t="s">
        <v>101</v>
      </c>
      <c r="O5" s="434" t="s">
        <v>417</v>
      </c>
      <c r="P5" s="434" t="s">
        <v>101</v>
      </c>
      <c r="Q5" s="434" t="s">
        <v>190</v>
      </c>
      <c r="R5" s="434" t="s">
        <v>293</v>
      </c>
      <c r="S5" s="413" t="s">
        <v>411</v>
      </c>
    </row>
    <row r="6" spans="1:19" s="11" customFormat="1" ht="21.75" customHeight="1">
      <c r="A6" s="453"/>
      <c r="B6" s="426"/>
      <c r="C6" s="434"/>
      <c r="D6" s="72"/>
      <c r="E6" s="10" t="s">
        <v>2</v>
      </c>
      <c r="F6" s="10" t="s">
        <v>3</v>
      </c>
      <c r="G6" s="72"/>
      <c r="H6" s="10" t="s">
        <v>2</v>
      </c>
      <c r="I6" s="10" t="s">
        <v>3</v>
      </c>
      <c r="J6" s="72"/>
      <c r="K6" s="10" t="s">
        <v>2</v>
      </c>
      <c r="L6" s="10" t="s">
        <v>3</v>
      </c>
      <c r="M6" s="10" t="s">
        <v>110</v>
      </c>
      <c r="N6" s="10" t="s">
        <v>111</v>
      </c>
      <c r="O6" s="10" t="s">
        <v>105</v>
      </c>
      <c r="P6" s="10" t="s">
        <v>15</v>
      </c>
      <c r="Q6" s="417"/>
      <c r="R6" s="434"/>
      <c r="S6" s="415"/>
    </row>
    <row r="7" spans="1:21" s="2" customFormat="1" ht="22.5" customHeight="1">
      <c r="A7" s="155" t="s">
        <v>97</v>
      </c>
      <c r="B7" s="19">
        <v>1</v>
      </c>
      <c r="C7" s="19">
        <v>38</v>
      </c>
      <c r="D7" s="19">
        <v>1146</v>
      </c>
      <c r="E7" s="19">
        <v>1146</v>
      </c>
      <c r="F7" s="19">
        <v>0</v>
      </c>
      <c r="G7" s="19">
        <v>89</v>
      </c>
      <c r="H7" s="19">
        <v>41</v>
      </c>
      <c r="I7" s="19">
        <v>48</v>
      </c>
      <c r="J7" s="19">
        <v>6</v>
      </c>
      <c r="K7" s="19">
        <v>2</v>
      </c>
      <c r="L7" s="100">
        <v>4</v>
      </c>
      <c r="M7" s="19">
        <v>356</v>
      </c>
      <c r="N7" s="19">
        <v>289</v>
      </c>
      <c r="O7" s="19">
        <v>381</v>
      </c>
      <c r="P7" s="19">
        <v>379</v>
      </c>
      <c r="Q7" s="19">
        <v>45</v>
      </c>
      <c r="R7" s="19">
        <v>17</v>
      </c>
      <c r="S7" s="19">
        <v>39</v>
      </c>
      <c r="T7" s="17"/>
      <c r="U7" s="17"/>
    </row>
    <row r="8" spans="1:21" s="2" customFormat="1" ht="22.5" customHeight="1">
      <c r="A8" s="154" t="s">
        <v>178</v>
      </c>
      <c r="B8" s="65">
        <v>1</v>
      </c>
      <c r="C8" s="65">
        <v>37</v>
      </c>
      <c r="D8" s="65">
        <v>1162</v>
      </c>
      <c r="E8" s="65">
        <f>D8-F8</f>
        <v>1162</v>
      </c>
      <c r="F8" s="65">
        <v>0</v>
      </c>
      <c r="G8" s="65">
        <v>90</v>
      </c>
      <c r="H8" s="65">
        <f>G8-I8</f>
        <v>45</v>
      </c>
      <c r="I8" s="65">
        <v>45</v>
      </c>
      <c r="J8" s="65">
        <v>5</v>
      </c>
      <c r="K8" s="65">
        <f>J8-L8</f>
        <v>2</v>
      </c>
      <c r="L8" s="101">
        <v>3</v>
      </c>
      <c r="M8" s="65">
        <v>352</v>
      </c>
      <c r="N8" s="65">
        <v>302</v>
      </c>
      <c r="O8" s="65">
        <v>374</v>
      </c>
      <c r="P8" s="65">
        <v>383</v>
      </c>
      <c r="Q8" s="65">
        <v>45</v>
      </c>
      <c r="R8" s="65">
        <v>19</v>
      </c>
      <c r="S8" s="65">
        <v>37</v>
      </c>
      <c r="T8" s="17"/>
      <c r="U8" s="17"/>
    </row>
    <row r="9" spans="1:21" s="11" customFormat="1" ht="22.5" customHeight="1">
      <c r="A9" s="154" t="s">
        <v>222</v>
      </c>
      <c r="B9" s="65">
        <v>1</v>
      </c>
      <c r="C9" s="65">
        <v>36</v>
      </c>
      <c r="D9" s="65">
        <f>SUM(E9:F9)</f>
        <v>1126</v>
      </c>
      <c r="E9" s="65">
        <v>1126</v>
      </c>
      <c r="F9" s="65">
        <v>0</v>
      </c>
      <c r="G9" s="65">
        <f>SUM(H9:I9)</f>
        <v>91</v>
      </c>
      <c r="H9" s="65">
        <f>91-47</f>
        <v>44</v>
      </c>
      <c r="I9" s="65">
        <v>47</v>
      </c>
      <c r="J9" s="65">
        <v>9</v>
      </c>
      <c r="K9" s="65">
        <v>6</v>
      </c>
      <c r="L9" s="101">
        <v>3</v>
      </c>
      <c r="M9" s="65">
        <v>406</v>
      </c>
      <c r="N9" s="65">
        <v>342</v>
      </c>
      <c r="O9" s="65">
        <v>374</v>
      </c>
      <c r="P9" s="65">
        <v>384</v>
      </c>
      <c r="Q9" s="65">
        <v>45</v>
      </c>
      <c r="R9" s="65">
        <v>19</v>
      </c>
      <c r="S9" s="65">
        <v>36</v>
      </c>
      <c r="T9" s="71"/>
      <c r="U9" s="71"/>
    </row>
    <row r="10" spans="1:21" s="11" customFormat="1" ht="22.5" customHeight="1">
      <c r="A10" s="154" t="s">
        <v>245</v>
      </c>
      <c r="B10" s="65">
        <v>1</v>
      </c>
      <c r="C10" s="65">
        <v>36</v>
      </c>
      <c r="D10" s="65">
        <v>1097</v>
      </c>
      <c r="E10" s="65">
        <v>1097</v>
      </c>
      <c r="F10" s="65">
        <v>0</v>
      </c>
      <c r="G10" s="65">
        <v>98</v>
      </c>
      <c r="H10" s="65">
        <v>48</v>
      </c>
      <c r="I10" s="65">
        <v>50</v>
      </c>
      <c r="J10" s="65">
        <v>8</v>
      </c>
      <c r="K10" s="65">
        <v>5</v>
      </c>
      <c r="L10" s="101">
        <v>3</v>
      </c>
      <c r="M10" s="65">
        <v>372</v>
      </c>
      <c r="N10" s="65">
        <v>310</v>
      </c>
      <c r="O10" s="65">
        <v>342</v>
      </c>
      <c r="P10" s="65">
        <v>347</v>
      </c>
      <c r="Q10" s="65">
        <v>45</v>
      </c>
      <c r="R10" s="65">
        <v>19</v>
      </c>
      <c r="S10" s="65">
        <v>36</v>
      </c>
      <c r="T10" s="71"/>
      <c r="U10" s="71"/>
    </row>
    <row r="11" spans="1:21" s="11" customFormat="1" ht="22.5" customHeight="1">
      <c r="A11" s="154" t="s">
        <v>289</v>
      </c>
      <c r="B11" s="65">
        <v>1</v>
      </c>
      <c r="C11" s="65">
        <v>36</v>
      </c>
      <c r="D11" s="65">
        <v>1073</v>
      </c>
      <c r="E11" s="65">
        <v>1073</v>
      </c>
      <c r="F11" s="65">
        <v>0</v>
      </c>
      <c r="G11" s="65">
        <v>83</v>
      </c>
      <c r="H11" s="65">
        <v>35</v>
      </c>
      <c r="I11" s="65">
        <v>48</v>
      </c>
      <c r="J11" s="65">
        <v>7</v>
      </c>
      <c r="K11" s="65">
        <v>5</v>
      </c>
      <c r="L11" s="101">
        <v>2</v>
      </c>
      <c r="M11" s="65">
        <v>364</v>
      </c>
      <c r="N11" s="65">
        <v>288</v>
      </c>
      <c r="O11" s="65">
        <v>342</v>
      </c>
      <c r="P11" s="65">
        <v>348</v>
      </c>
      <c r="Q11" s="65">
        <v>45</v>
      </c>
      <c r="R11" s="65">
        <v>19</v>
      </c>
      <c r="S11" s="65">
        <v>36</v>
      </c>
      <c r="T11" s="71"/>
      <c r="U11" s="71"/>
    </row>
    <row r="12" spans="1:21" s="11" customFormat="1" ht="22.5" customHeight="1">
      <c r="A12" s="154" t="s">
        <v>291</v>
      </c>
      <c r="B12" s="20">
        <v>1</v>
      </c>
      <c r="C12" s="66">
        <v>35</v>
      </c>
      <c r="D12" s="66">
        <v>973</v>
      </c>
      <c r="E12" s="66">
        <v>973</v>
      </c>
      <c r="F12" s="66">
        <v>0</v>
      </c>
      <c r="G12" s="66">
        <v>78</v>
      </c>
      <c r="H12" s="66">
        <v>31</v>
      </c>
      <c r="I12" s="66">
        <v>47</v>
      </c>
      <c r="J12" s="66">
        <v>8</v>
      </c>
      <c r="K12" s="66">
        <v>5</v>
      </c>
      <c r="L12" s="167">
        <v>3</v>
      </c>
      <c r="M12" s="66">
        <v>389</v>
      </c>
      <c r="N12" s="66">
        <v>321</v>
      </c>
      <c r="O12" s="66">
        <v>285</v>
      </c>
      <c r="P12" s="66">
        <v>299</v>
      </c>
      <c r="Q12" s="66">
        <v>45</v>
      </c>
      <c r="R12" s="66">
        <v>19</v>
      </c>
      <c r="S12" s="66">
        <v>35</v>
      </c>
      <c r="T12" s="71"/>
      <c r="U12" s="71"/>
    </row>
    <row r="13" spans="1:21" s="74" customFormat="1" ht="22.5" customHeight="1">
      <c r="A13" s="154" t="s">
        <v>316</v>
      </c>
      <c r="B13" s="65">
        <v>1</v>
      </c>
      <c r="C13" s="65">
        <v>34</v>
      </c>
      <c r="D13" s="65">
        <f>SUM(E13:F13)</f>
        <v>885</v>
      </c>
      <c r="E13" s="65">
        <v>885</v>
      </c>
      <c r="F13" s="65">
        <v>0</v>
      </c>
      <c r="G13" s="65">
        <f>SUM(H13:I13)</f>
        <v>84</v>
      </c>
      <c r="H13" s="65">
        <v>31</v>
      </c>
      <c r="I13" s="65">
        <v>53</v>
      </c>
      <c r="J13" s="65">
        <f>SUM(K13:L13)</f>
        <v>6</v>
      </c>
      <c r="K13" s="65">
        <v>4</v>
      </c>
      <c r="L13" s="101">
        <v>2</v>
      </c>
      <c r="M13" s="65">
        <v>337</v>
      </c>
      <c r="N13" s="65">
        <v>283</v>
      </c>
      <c r="O13" s="65">
        <v>250</v>
      </c>
      <c r="P13" s="65">
        <v>258</v>
      </c>
      <c r="Q13" s="278">
        <v>45</v>
      </c>
      <c r="R13" s="278">
        <v>19</v>
      </c>
      <c r="S13" s="65">
        <v>34</v>
      </c>
      <c r="T13" s="76"/>
      <c r="U13" s="76"/>
    </row>
    <row r="14" spans="1:21" s="74" customFormat="1" ht="22.5" customHeight="1">
      <c r="A14" s="277" t="s">
        <v>382</v>
      </c>
      <c r="B14" s="275">
        <v>1</v>
      </c>
      <c r="C14" s="275">
        <v>33</v>
      </c>
      <c r="D14" s="275">
        <v>805</v>
      </c>
      <c r="E14" s="275">
        <v>805</v>
      </c>
      <c r="F14" s="275">
        <v>0</v>
      </c>
      <c r="G14" s="275">
        <v>79</v>
      </c>
      <c r="H14" s="275">
        <v>31</v>
      </c>
      <c r="I14" s="275">
        <v>48</v>
      </c>
      <c r="J14" s="275">
        <v>5</v>
      </c>
      <c r="K14" s="275">
        <v>3</v>
      </c>
      <c r="L14" s="396">
        <v>2</v>
      </c>
      <c r="M14" s="275">
        <v>333</v>
      </c>
      <c r="N14" s="275">
        <v>274</v>
      </c>
      <c r="O14" s="275">
        <v>266</v>
      </c>
      <c r="P14" s="275">
        <v>265</v>
      </c>
      <c r="Q14" s="275">
        <v>45</v>
      </c>
      <c r="R14" s="275">
        <v>19</v>
      </c>
      <c r="S14" s="275">
        <v>54</v>
      </c>
      <c r="T14" s="76"/>
      <c r="U14" s="76"/>
    </row>
    <row r="15" spans="1:21" s="11" customFormat="1" ht="9.75" customHeight="1">
      <c r="A15" s="74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71"/>
      <c r="U15" s="71"/>
    </row>
    <row r="16" spans="1:21" s="90" customFormat="1" ht="20.25" customHeight="1">
      <c r="A16" s="1" t="s">
        <v>334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174"/>
      <c r="U16" s="174"/>
    </row>
    <row r="17" spans="1:21" s="90" customFormat="1" ht="15" customHeight="1">
      <c r="A17" s="1" t="s">
        <v>340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174"/>
    </row>
    <row r="18" spans="1:21" s="137" customFormat="1" ht="13.5">
      <c r="A18" s="1" t="s">
        <v>383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</row>
    <row r="19" spans="1:20" s="137" customFormat="1" ht="13.5">
      <c r="A19" s="1" t="s">
        <v>415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5"/>
    </row>
    <row r="20" spans="1:19" s="137" customFormat="1" ht="13.5">
      <c r="A20" s="2" t="s">
        <v>338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</row>
  </sheetData>
  <sheetProtection/>
  <mergeCells count="11">
    <mergeCell ref="O5:P5"/>
    <mergeCell ref="S5:S6"/>
    <mergeCell ref="R5:R6"/>
    <mergeCell ref="Q5:Q6"/>
    <mergeCell ref="A5:A6"/>
    <mergeCell ref="C5:C6"/>
    <mergeCell ref="D5:F5"/>
    <mergeCell ref="G5:I5"/>
    <mergeCell ref="J5:L5"/>
    <mergeCell ref="M5:N5"/>
    <mergeCell ref="B5:B6"/>
  </mergeCells>
  <printOptions/>
  <pageMargins left="0.4330708661417323" right="0.35433070866141736" top="0.8661417322834646" bottom="0.3937007874015748" header="0.7874015748031497" footer="0.3937007874015748"/>
  <pageSetup fitToHeight="1" fitToWidth="1" horizontalDpi="300" verticalDpi="3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Zeros="0" zoomScalePageLayoutView="0" workbookViewId="0" topLeftCell="A1">
      <selection activeCell="A2" sqref="A2"/>
    </sheetView>
  </sheetViews>
  <sheetFormatPr defaultColWidth="8.88671875" defaultRowHeight="13.5"/>
  <cols>
    <col min="1" max="1" width="9.21484375" style="138" customWidth="1"/>
    <col min="2" max="2" width="8.3359375" style="138" customWidth="1"/>
    <col min="3" max="3" width="6.3359375" style="138" customWidth="1"/>
    <col min="4" max="4" width="7.88671875" style="138" customWidth="1"/>
    <col min="5" max="5" width="7.3359375" style="138" customWidth="1"/>
    <col min="6" max="6" width="8.3359375" style="138" customWidth="1"/>
    <col min="7" max="12" width="7.3359375" style="138" customWidth="1"/>
    <col min="13" max="15" width="9.10546875" style="138" customWidth="1"/>
    <col min="16" max="16" width="7.3359375" style="138" customWidth="1"/>
    <col min="17" max="18" width="5.5546875" style="138" customWidth="1"/>
    <col min="19" max="19" width="7.4453125" style="138" customWidth="1"/>
    <col min="20" max="16384" width="8.88671875" style="138" customWidth="1"/>
  </cols>
  <sheetData>
    <row r="1" spans="2:18" ht="10.5" customHeight="1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7" ht="18.75">
      <c r="A2" s="70" t="s">
        <v>116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2:18" ht="18" customHeight="1">
      <c r="B3" s="172"/>
      <c r="E3" s="172"/>
      <c r="F3" s="172"/>
      <c r="G3" s="172"/>
      <c r="H3" s="172"/>
      <c r="I3" s="176" t="s">
        <v>0</v>
      </c>
      <c r="J3" s="172"/>
      <c r="K3" s="172"/>
      <c r="L3" s="172"/>
      <c r="M3" s="176" t="s">
        <v>0</v>
      </c>
      <c r="N3" s="172"/>
      <c r="O3" s="176" t="s">
        <v>0</v>
      </c>
      <c r="P3" s="176" t="s">
        <v>0</v>
      </c>
      <c r="Q3" s="176" t="s">
        <v>0</v>
      </c>
      <c r="R3" s="172"/>
    </row>
    <row r="4" spans="1:19" s="11" customFormat="1" ht="24.75" customHeight="1">
      <c r="A4" s="73" t="s">
        <v>336</v>
      </c>
      <c r="B4" s="71"/>
      <c r="C4" s="9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s="11" customFormat="1" ht="21.75" customHeight="1">
      <c r="A5" s="418" t="s">
        <v>479</v>
      </c>
      <c r="B5" s="418" t="s">
        <v>106</v>
      </c>
      <c r="C5" s="434" t="s">
        <v>107</v>
      </c>
      <c r="D5" s="424" t="s">
        <v>108</v>
      </c>
      <c r="E5" s="434" t="s">
        <v>99</v>
      </c>
      <c r="F5" s="434" t="s">
        <v>0</v>
      </c>
      <c r="G5" s="424" t="s">
        <v>109</v>
      </c>
      <c r="H5" s="434"/>
      <c r="I5" s="434"/>
      <c r="J5" s="424" t="s">
        <v>419</v>
      </c>
      <c r="K5" s="434"/>
      <c r="L5" s="434" t="s">
        <v>100</v>
      </c>
      <c r="M5" s="434" t="s">
        <v>425</v>
      </c>
      <c r="N5" s="434" t="s">
        <v>101</v>
      </c>
      <c r="O5" s="434" t="s">
        <v>426</v>
      </c>
      <c r="P5" s="434" t="s">
        <v>101</v>
      </c>
      <c r="Q5" s="434" t="s">
        <v>190</v>
      </c>
      <c r="R5" s="434" t="s">
        <v>191</v>
      </c>
      <c r="S5" s="413" t="s">
        <v>411</v>
      </c>
    </row>
    <row r="6" spans="1:19" s="11" customFormat="1" ht="21.75" customHeight="1">
      <c r="A6" s="420"/>
      <c r="B6" s="420"/>
      <c r="C6" s="434"/>
      <c r="D6" s="72"/>
      <c r="E6" s="10" t="s">
        <v>2</v>
      </c>
      <c r="F6" s="10" t="s">
        <v>3</v>
      </c>
      <c r="G6" s="72"/>
      <c r="H6" s="10" t="s">
        <v>112</v>
      </c>
      <c r="I6" s="10" t="s">
        <v>3</v>
      </c>
      <c r="J6" s="72"/>
      <c r="K6" s="10" t="s">
        <v>112</v>
      </c>
      <c r="L6" s="10" t="s">
        <v>3</v>
      </c>
      <c r="M6" s="10" t="s">
        <v>110</v>
      </c>
      <c r="N6" s="10" t="s">
        <v>111</v>
      </c>
      <c r="O6" s="10" t="s">
        <v>105</v>
      </c>
      <c r="P6" s="10" t="s">
        <v>15</v>
      </c>
      <c r="Q6" s="417"/>
      <c r="R6" s="434"/>
      <c r="S6" s="415"/>
    </row>
    <row r="7" spans="1:21" s="2" customFormat="1" ht="22.5" customHeight="1">
      <c r="A7" s="156" t="s">
        <v>97</v>
      </c>
      <c r="B7" s="19">
        <v>1</v>
      </c>
      <c r="C7" s="19">
        <v>36</v>
      </c>
      <c r="D7" s="19">
        <f>SUM(E7:F7)</f>
        <v>1200</v>
      </c>
      <c r="E7" s="19">
        <v>0</v>
      </c>
      <c r="F7" s="75">
        <v>1200</v>
      </c>
      <c r="G7" s="19">
        <f>SUM(H7:I7)</f>
        <v>79</v>
      </c>
      <c r="H7" s="19">
        <v>47</v>
      </c>
      <c r="I7" s="19">
        <v>32</v>
      </c>
      <c r="J7" s="19">
        <v>6</v>
      </c>
      <c r="K7" s="19">
        <v>4</v>
      </c>
      <c r="L7" s="119">
        <v>2</v>
      </c>
      <c r="M7" s="19">
        <v>534</v>
      </c>
      <c r="N7" s="19">
        <v>457</v>
      </c>
      <c r="O7" s="19">
        <v>420</v>
      </c>
      <c r="P7" s="19">
        <v>374</v>
      </c>
      <c r="Q7" s="19">
        <v>30</v>
      </c>
      <c r="R7" s="19">
        <v>18</v>
      </c>
      <c r="S7" s="19">
        <v>45</v>
      </c>
      <c r="T7" s="17"/>
      <c r="U7" s="17"/>
    </row>
    <row r="8" spans="1:21" s="2" customFormat="1" ht="22.5" customHeight="1">
      <c r="A8" s="6" t="s">
        <v>178</v>
      </c>
      <c r="B8" s="18">
        <v>1</v>
      </c>
      <c r="C8" s="18">
        <v>30</v>
      </c>
      <c r="D8" s="18">
        <v>965</v>
      </c>
      <c r="E8" s="18">
        <f>D8-F8</f>
        <v>0</v>
      </c>
      <c r="F8" s="64">
        <v>965</v>
      </c>
      <c r="G8" s="18">
        <v>65</v>
      </c>
      <c r="H8" s="18">
        <f>G8-I8</f>
        <v>37</v>
      </c>
      <c r="I8" s="18">
        <v>28</v>
      </c>
      <c r="J8" s="18">
        <v>6</v>
      </c>
      <c r="K8" s="18">
        <f>J8-L8</f>
        <v>4</v>
      </c>
      <c r="L8" s="64">
        <v>2</v>
      </c>
      <c r="M8" s="18">
        <v>511</v>
      </c>
      <c r="N8" s="18">
        <v>443</v>
      </c>
      <c r="O8" s="18">
        <v>420</v>
      </c>
      <c r="P8" s="18">
        <v>318</v>
      </c>
      <c r="Q8" s="18">
        <v>34</v>
      </c>
      <c r="R8" s="18">
        <v>18</v>
      </c>
      <c r="S8" s="18">
        <v>30</v>
      </c>
      <c r="T8" s="17"/>
      <c r="U8" s="17"/>
    </row>
    <row r="9" spans="1:21" s="2" customFormat="1" ht="22.5" customHeight="1">
      <c r="A9" s="6" t="s">
        <v>221</v>
      </c>
      <c r="B9" s="18">
        <v>1</v>
      </c>
      <c r="C9" s="18">
        <v>32</v>
      </c>
      <c r="D9" s="18">
        <f>SUM(E9:F9)</f>
        <v>860</v>
      </c>
      <c r="E9" s="18">
        <v>0</v>
      </c>
      <c r="F9" s="64">
        <v>860</v>
      </c>
      <c r="G9" s="18">
        <f>SUM(H9:I9)</f>
        <v>54</v>
      </c>
      <c r="H9" s="18">
        <f>54-26</f>
        <v>28</v>
      </c>
      <c r="I9" s="18">
        <v>26</v>
      </c>
      <c r="J9" s="18">
        <v>6</v>
      </c>
      <c r="K9" s="18">
        <v>4</v>
      </c>
      <c r="L9" s="64">
        <v>2</v>
      </c>
      <c r="M9" s="18">
        <v>320</v>
      </c>
      <c r="N9" s="18">
        <v>218</v>
      </c>
      <c r="O9" s="18">
        <v>280</v>
      </c>
      <c r="P9" s="18">
        <v>274</v>
      </c>
      <c r="Q9" s="18">
        <v>34</v>
      </c>
      <c r="R9" s="18">
        <v>19</v>
      </c>
      <c r="S9" s="18">
        <v>34</v>
      </c>
      <c r="T9" s="17"/>
      <c r="U9" s="17"/>
    </row>
    <row r="10" spans="1:21" s="2" customFormat="1" ht="22.5" customHeight="1">
      <c r="A10" s="6" t="s">
        <v>245</v>
      </c>
      <c r="B10" s="18">
        <v>1</v>
      </c>
      <c r="C10" s="18">
        <v>28</v>
      </c>
      <c r="D10" s="18">
        <v>826</v>
      </c>
      <c r="E10" s="18">
        <v>0</v>
      </c>
      <c r="F10" s="64">
        <v>826</v>
      </c>
      <c r="G10" s="18">
        <v>50</v>
      </c>
      <c r="H10" s="18">
        <v>31</v>
      </c>
      <c r="I10" s="18">
        <v>19</v>
      </c>
      <c r="J10" s="18">
        <v>5</v>
      </c>
      <c r="K10" s="18">
        <v>3</v>
      </c>
      <c r="L10" s="64">
        <v>2</v>
      </c>
      <c r="M10" s="18">
        <v>299</v>
      </c>
      <c r="N10" s="18">
        <v>217</v>
      </c>
      <c r="O10" s="18">
        <v>280</v>
      </c>
      <c r="P10" s="18">
        <v>280</v>
      </c>
      <c r="Q10" s="18">
        <v>34</v>
      </c>
      <c r="R10" s="18">
        <v>19</v>
      </c>
      <c r="S10" s="18">
        <v>26</v>
      </c>
      <c r="T10" s="17"/>
      <c r="U10" s="17"/>
    </row>
    <row r="11" spans="1:21" s="2" customFormat="1" ht="22.5" customHeight="1">
      <c r="A11" s="6" t="s">
        <v>289</v>
      </c>
      <c r="B11" s="18">
        <v>1</v>
      </c>
      <c r="C11" s="18">
        <v>24</v>
      </c>
      <c r="D11" s="18">
        <v>773</v>
      </c>
      <c r="E11" s="18">
        <v>0</v>
      </c>
      <c r="F11" s="64">
        <v>773</v>
      </c>
      <c r="G11" s="18">
        <v>47</v>
      </c>
      <c r="H11" s="18">
        <v>27</v>
      </c>
      <c r="I11" s="18">
        <v>20</v>
      </c>
      <c r="J11" s="18">
        <v>5</v>
      </c>
      <c r="K11" s="18">
        <v>3</v>
      </c>
      <c r="L11" s="64">
        <v>2</v>
      </c>
      <c r="M11" s="18">
        <v>276</v>
      </c>
      <c r="N11" s="18">
        <v>194</v>
      </c>
      <c r="O11" s="18">
        <v>259</v>
      </c>
      <c r="P11" s="18">
        <v>259</v>
      </c>
      <c r="Q11" s="18">
        <v>34</v>
      </c>
      <c r="R11" s="18">
        <v>19</v>
      </c>
      <c r="S11" s="18">
        <v>26</v>
      </c>
      <c r="T11" s="17"/>
      <c r="U11" s="17"/>
    </row>
    <row r="12" spans="1:21" s="2" customFormat="1" ht="22.5" customHeight="1">
      <c r="A12" s="6" t="s">
        <v>291</v>
      </c>
      <c r="B12" s="18">
        <v>1</v>
      </c>
      <c r="C12" s="18">
        <v>24</v>
      </c>
      <c r="D12" s="18">
        <v>734</v>
      </c>
      <c r="E12" s="18">
        <v>0</v>
      </c>
      <c r="F12" s="146">
        <v>734</v>
      </c>
      <c r="G12" s="18">
        <v>48</v>
      </c>
      <c r="H12" s="18">
        <v>32</v>
      </c>
      <c r="I12" s="18">
        <v>16</v>
      </c>
      <c r="J12" s="18">
        <v>5</v>
      </c>
      <c r="K12" s="18">
        <v>3</v>
      </c>
      <c r="L12" s="146">
        <v>2</v>
      </c>
      <c r="M12" s="18">
        <v>262</v>
      </c>
      <c r="N12" s="18">
        <v>193</v>
      </c>
      <c r="O12" s="18">
        <v>280</v>
      </c>
      <c r="P12" s="18">
        <v>268</v>
      </c>
      <c r="Q12" s="18">
        <v>34</v>
      </c>
      <c r="R12" s="18">
        <v>19</v>
      </c>
      <c r="S12" s="18">
        <v>26</v>
      </c>
      <c r="T12" s="17"/>
      <c r="U12" s="17"/>
    </row>
    <row r="13" spans="1:21" s="2" customFormat="1" ht="22.5" customHeight="1">
      <c r="A13" s="6" t="s">
        <v>316</v>
      </c>
      <c r="B13" s="18">
        <v>1</v>
      </c>
      <c r="C13" s="18">
        <v>24</v>
      </c>
      <c r="D13" s="18">
        <f>SUM(E13:F13)</f>
        <v>604</v>
      </c>
      <c r="E13" s="18">
        <v>0</v>
      </c>
      <c r="F13" s="64">
        <v>604</v>
      </c>
      <c r="G13" s="18">
        <f>SUM(H13:I13)</f>
        <v>41</v>
      </c>
      <c r="H13" s="18">
        <v>31</v>
      </c>
      <c r="I13" s="18">
        <v>10</v>
      </c>
      <c r="J13" s="18">
        <f>SUM(K13:L13)</f>
        <v>5</v>
      </c>
      <c r="K13" s="18">
        <v>3</v>
      </c>
      <c r="L13" s="64">
        <v>2</v>
      </c>
      <c r="M13" s="18">
        <v>238</v>
      </c>
      <c r="N13" s="18">
        <v>139</v>
      </c>
      <c r="O13" s="18">
        <v>280</v>
      </c>
      <c r="P13" s="18">
        <v>158</v>
      </c>
      <c r="Q13" s="18">
        <v>34</v>
      </c>
      <c r="R13" s="18">
        <v>19</v>
      </c>
      <c r="S13" s="18">
        <v>26</v>
      </c>
      <c r="T13" s="17"/>
      <c r="U13" s="17"/>
    </row>
    <row r="14" spans="1:21" s="2" customFormat="1" ht="22.5" customHeight="1">
      <c r="A14" s="338" t="s">
        <v>382</v>
      </c>
      <c r="B14" s="272">
        <v>1</v>
      </c>
      <c r="C14" s="390">
        <v>19</v>
      </c>
      <c r="D14" s="390">
        <v>429</v>
      </c>
      <c r="E14" s="390">
        <v>0</v>
      </c>
      <c r="F14" s="335">
        <v>429</v>
      </c>
      <c r="G14" s="390">
        <v>36</v>
      </c>
      <c r="H14" s="390">
        <v>27</v>
      </c>
      <c r="I14" s="390">
        <v>9</v>
      </c>
      <c r="J14" s="390">
        <v>5</v>
      </c>
      <c r="K14" s="390">
        <v>3</v>
      </c>
      <c r="L14" s="335">
        <v>2</v>
      </c>
      <c r="M14" s="390">
        <v>220</v>
      </c>
      <c r="N14" s="390">
        <v>132</v>
      </c>
      <c r="O14" s="390">
        <v>280</v>
      </c>
      <c r="P14" s="390">
        <v>84</v>
      </c>
      <c r="Q14" s="390">
        <v>34</v>
      </c>
      <c r="R14" s="390">
        <v>19</v>
      </c>
      <c r="S14" s="390">
        <v>45</v>
      </c>
      <c r="T14" s="17"/>
      <c r="U14" s="17"/>
    </row>
    <row r="15" spans="1:21" s="11" customFormat="1" ht="9" customHeight="1">
      <c r="A15" s="74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1"/>
      <c r="U15" s="71"/>
    </row>
    <row r="16" spans="1:21" s="90" customFormat="1" ht="16.5" customHeight="1">
      <c r="A16" s="1" t="s">
        <v>334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174"/>
    </row>
    <row r="17" spans="1:21" s="90" customFormat="1" ht="15" customHeight="1">
      <c r="A17" s="1" t="s">
        <v>340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174"/>
    </row>
    <row r="18" spans="1:21" s="137" customFormat="1" ht="13.5">
      <c r="A18" s="1" t="s">
        <v>383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</row>
    <row r="19" spans="1:20" s="137" customFormat="1" ht="13.5">
      <c r="A19" s="1" t="s">
        <v>337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</row>
    <row r="20" s="137" customFormat="1" ht="13.5">
      <c r="A20" s="2" t="s">
        <v>338</v>
      </c>
    </row>
    <row r="21" spans="2:21" ht="13.5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</row>
    <row r="22" spans="2:21" ht="13.5"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</sheetData>
  <sheetProtection/>
  <mergeCells count="11">
    <mergeCell ref="O5:P5"/>
    <mergeCell ref="S5:S6"/>
    <mergeCell ref="R5:R6"/>
    <mergeCell ref="Q5:Q6"/>
    <mergeCell ref="A5:A6"/>
    <mergeCell ref="C5:C6"/>
    <mergeCell ref="D5:F5"/>
    <mergeCell ref="G5:I5"/>
    <mergeCell ref="J5:L5"/>
    <mergeCell ref="M5:N5"/>
    <mergeCell ref="B5:B6"/>
  </mergeCells>
  <printOptions/>
  <pageMargins left="0.4330708661417323" right="0.35433070866141736" top="0.8661417322834646" bottom="0.3937007874015748" header="0.7874015748031497" footer="0.3937007874015748"/>
  <pageSetup fitToHeight="1" fitToWidth="1" horizontalDpi="300" verticalDpi="300" orientation="landscape" paperSize="9" scale="83" r:id="rId1"/>
  <ignoredErrors>
    <ignoredError sqref="G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"/>
  <sheetViews>
    <sheetView showZeros="0" zoomScalePageLayoutView="0" workbookViewId="0" topLeftCell="A1">
      <selection activeCell="A2" sqref="A2"/>
    </sheetView>
  </sheetViews>
  <sheetFormatPr defaultColWidth="8.88671875" defaultRowHeight="13.5"/>
  <cols>
    <col min="1" max="1" width="13.3359375" style="138" customWidth="1"/>
    <col min="2" max="3" width="6.77734375" style="138" customWidth="1"/>
    <col min="4" max="6" width="8.77734375" style="138" customWidth="1"/>
    <col min="7" max="7" width="6.77734375" style="138" bestFit="1" customWidth="1"/>
    <col min="8" max="8" width="6.77734375" style="138" customWidth="1"/>
    <col min="9" max="10" width="5.77734375" style="138" bestFit="1" customWidth="1"/>
    <col min="11" max="11" width="5.77734375" style="138" customWidth="1"/>
    <col min="12" max="12" width="4.99609375" style="138" bestFit="1" customWidth="1"/>
    <col min="13" max="13" width="8.10546875" style="138" customWidth="1"/>
    <col min="14" max="16" width="7.77734375" style="138" customWidth="1"/>
    <col min="17" max="17" width="9.99609375" style="138" bestFit="1" customWidth="1"/>
    <col min="18" max="19" width="8.21484375" style="138" customWidth="1"/>
    <col min="20" max="16384" width="8.88671875" style="138" customWidth="1"/>
  </cols>
  <sheetData>
    <row r="1" ht="15" customHeight="1"/>
    <row r="2" spans="1:2" ht="22.5" customHeight="1">
      <c r="A2" s="186" t="s">
        <v>421</v>
      </c>
      <c r="B2" s="203"/>
    </row>
    <row r="3" s="2" customFormat="1" ht="13.5">
      <c r="D3" s="1" t="s">
        <v>0</v>
      </c>
    </row>
    <row r="4" spans="1:17" s="2" customFormat="1" ht="19.5" customHeight="1">
      <c r="A4" s="1" t="s">
        <v>431</v>
      </c>
      <c r="E4" s="1" t="s">
        <v>0</v>
      </c>
      <c r="L4" s="1" t="s">
        <v>0</v>
      </c>
      <c r="P4" s="1" t="s">
        <v>0</v>
      </c>
      <c r="Q4" s="1" t="s">
        <v>0</v>
      </c>
    </row>
    <row r="5" spans="1:19" s="2" customFormat="1" ht="22.5" customHeight="1">
      <c r="A5" s="454" t="s">
        <v>481</v>
      </c>
      <c r="B5" s="417" t="s">
        <v>13</v>
      </c>
      <c r="C5" s="417" t="s">
        <v>19</v>
      </c>
      <c r="D5" s="408" t="s">
        <v>423</v>
      </c>
      <c r="E5" s="409"/>
      <c r="F5" s="410"/>
      <c r="G5" s="416" t="s">
        <v>90</v>
      </c>
      <c r="H5" s="416"/>
      <c r="I5" s="417"/>
      <c r="J5" s="416" t="s">
        <v>408</v>
      </c>
      <c r="K5" s="416"/>
      <c r="L5" s="417"/>
      <c r="M5" s="417" t="s">
        <v>427</v>
      </c>
      <c r="N5" s="417"/>
      <c r="O5" s="417"/>
      <c r="P5" s="417"/>
      <c r="Q5" s="417" t="s">
        <v>417</v>
      </c>
      <c r="R5" s="417"/>
      <c r="S5" s="413" t="s">
        <v>402</v>
      </c>
    </row>
    <row r="6" spans="1:19" s="2" customFormat="1" ht="32.25" customHeight="1">
      <c r="A6" s="454"/>
      <c r="B6" s="417"/>
      <c r="C6" s="417"/>
      <c r="D6" s="23"/>
      <c r="E6" s="4" t="s">
        <v>2</v>
      </c>
      <c r="F6" s="4" t="s">
        <v>3</v>
      </c>
      <c r="G6" s="23"/>
      <c r="H6" s="4" t="s">
        <v>112</v>
      </c>
      <c r="I6" s="4" t="s">
        <v>3</v>
      </c>
      <c r="J6" s="23"/>
      <c r="K6" s="4" t="s">
        <v>112</v>
      </c>
      <c r="L6" s="4" t="s">
        <v>3</v>
      </c>
      <c r="M6" s="4" t="s">
        <v>9</v>
      </c>
      <c r="N6" s="4" t="s">
        <v>10</v>
      </c>
      <c r="O6" s="4" t="s">
        <v>20</v>
      </c>
      <c r="P6" s="4" t="s">
        <v>21</v>
      </c>
      <c r="Q6" s="10" t="s">
        <v>422</v>
      </c>
      <c r="R6" s="4" t="s">
        <v>62</v>
      </c>
      <c r="S6" s="422"/>
    </row>
    <row r="7" spans="1:19" s="19" customFormat="1" ht="27" customHeight="1">
      <c r="A7" s="24" t="s">
        <v>236</v>
      </c>
      <c r="B7" s="18">
        <v>1</v>
      </c>
      <c r="C7" s="100">
        <v>24</v>
      </c>
      <c r="D7" s="18">
        <v>10780</v>
      </c>
      <c r="E7" s="18">
        <v>8052</v>
      </c>
      <c r="F7" s="18">
        <v>2728</v>
      </c>
      <c r="G7" s="18">
        <v>155</v>
      </c>
      <c r="H7" s="18">
        <v>109</v>
      </c>
      <c r="I7" s="18">
        <v>46</v>
      </c>
      <c r="J7" s="18">
        <v>34</v>
      </c>
      <c r="K7" s="18">
        <v>32</v>
      </c>
      <c r="L7" s="99">
        <v>2</v>
      </c>
      <c r="M7" s="18">
        <v>2249</v>
      </c>
      <c r="N7" s="18">
        <v>107</v>
      </c>
      <c r="O7" s="18">
        <v>1320</v>
      </c>
      <c r="P7" s="18">
        <v>15</v>
      </c>
      <c r="Q7" s="18">
        <v>27716</v>
      </c>
      <c r="R7" s="18">
        <v>3038</v>
      </c>
      <c r="S7" s="18"/>
    </row>
    <row r="8" spans="1:19" s="19" customFormat="1" ht="27" customHeight="1">
      <c r="A8" s="24" t="s">
        <v>234</v>
      </c>
      <c r="B8" s="18">
        <v>1</v>
      </c>
      <c r="C8" s="99">
        <v>22</v>
      </c>
      <c r="D8" s="18">
        <v>10657</v>
      </c>
      <c r="E8" s="18">
        <v>7815</v>
      </c>
      <c r="F8" s="18">
        <v>2842</v>
      </c>
      <c r="G8" s="18">
        <v>152</v>
      </c>
      <c r="H8" s="18">
        <v>114</v>
      </c>
      <c r="I8" s="18">
        <v>38</v>
      </c>
      <c r="J8" s="18">
        <v>35</v>
      </c>
      <c r="K8" s="18">
        <v>31</v>
      </c>
      <c r="L8" s="99">
        <v>4</v>
      </c>
      <c r="M8" s="18">
        <v>2344</v>
      </c>
      <c r="N8" s="18">
        <v>137</v>
      </c>
      <c r="O8" s="18">
        <v>1360</v>
      </c>
      <c r="P8" s="18">
        <v>26</v>
      </c>
      <c r="Q8" s="18">
        <v>28192</v>
      </c>
      <c r="R8" s="18">
        <v>2971</v>
      </c>
      <c r="S8" s="18"/>
    </row>
    <row r="9" spans="1:19" s="19" customFormat="1" ht="27" customHeight="1">
      <c r="A9" s="24" t="s">
        <v>247</v>
      </c>
      <c r="B9" s="18">
        <v>1</v>
      </c>
      <c r="C9" s="99">
        <v>23</v>
      </c>
      <c r="D9" s="18">
        <v>10396</v>
      </c>
      <c r="E9" s="18">
        <v>7431</v>
      </c>
      <c r="F9" s="18">
        <v>2965</v>
      </c>
      <c r="G9" s="18">
        <v>153</v>
      </c>
      <c r="H9" s="18">
        <v>116</v>
      </c>
      <c r="I9" s="18">
        <v>37</v>
      </c>
      <c r="J9" s="18">
        <v>35</v>
      </c>
      <c r="K9" s="18">
        <v>31</v>
      </c>
      <c r="L9" s="99">
        <v>4</v>
      </c>
      <c r="M9" s="168">
        <v>2342</v>
      </c>
      <c r="N9" s="18">
        <v>130</v>
      </c>
      <c r="O9" s="18">
        <v>1408</v>
      </c>
      <c r="P9" s="18">
        <v>23</v>
      </c>
      <c r="Q9" s="18">
        <v>24581</v>
      </c>
      <c r="R9" s="18">
        <v>2923</v>
      </c>
      <c r="S9" s="18"/>
    </row>
    <row r="10" spans="1:19" s="2" customFormat="1" ht="27" customHeight="1">
      <c r="A10" s="24" t="s">
        <v>245</v>
      </c>
      <c r="B10" s="110">
        <v>1</v>
      </c>
      <c r="C10" s="111">
        <v>24</v>
      </c>
      <c r="D10" s="112">
        <v>10102</v>
      </c>
      <c r="E10" s="112">
        <v>7095</v>
      </c>
      <c r="F10" s="112">
        <v>3007</v>
      </c>
      <c r="G10" s="112">
        <v>160</v>
      </c>
      <c r="H10" s="18">
        <v>110</v>
      </c>
      <c r="I10" s="112">
        <v>50</v>
      </c>
      <c r="J10" s="112">
        <v>34</v>
      </c>
      <c r="K10" s="18">
        <v>30</v>
      </c>
      <c r="L10" s="104">
        <v>4</v>
      </c>
      <c r="M10" s="113">
        <v>2464</v>
      </c>
      <c r="N10" s="112">
        <v>122</v>
      </c>
      <c r="O10" s="112">
        <v>1398</v>
      </c>
      <c r="P10" s="112">
        <v>25</v>
      </c>
      <c r="Q10" s="112">
        <v>26919</v>
      </c>
      <c r="R10" s="112">
        <v>2784</v>
      </c>
      <c r="S10" s="112"/>
    </row>
    <row r="11" spans="1:19" s="2" customFormat="1" ht="27" customHeight="1">
      <c r="A11" s="24" t="s">
        <v>289</v>
      </c>
      <c r="B11" s="110">
        <v>1</v>
      </c>
      <c r="C11" s="111">
        <v>33</v>
      </c>
      <c r="D11" s="112">
        <v>9831</v>
      </c>
      <c r="E11" s="112">
        <v>6873</v>
      </c>
      <c r="F11" s="112">
        <v>2958</v>
      </c>
      <c r="G11" s="112">
        <v>156</v>
      </c>
      <c r="H11" s="18">
        <v>108</v>
      </c>
      <c r="I11" s="112">
        <v>48</v>
      </c>
      <c r="J11" s="112">
        <v>33</v>
      </c>
      <c r="K11" s="18">
        <v>29</v>
      </c>
      <c r="L11" s="104">
        <v>4</v>
      </c>
      <c r="M11" s="113">
        <v>2465</v>
      </c>
      <c r="N11" s="112">
        <v>123</v>
      </c>
      <c r="O11" s="112">
        <v>1480</v>
      </c>
      <c r="P11" s="112">
        <v>21</v>
      </c>
      <c r="Q11" s="112">
        <v>25411</v>
      </c>
      <c r="R11" s="112">
        <v>2833</v>
      </c>
      <c r="S11" s="112"/>
    </row>
    <row r="12" spans="1:19" s="2" customFormat="1" ht="27" customHeight="1">
      <c r="A12" s="24" t="s">
        <v>291</v>
      </c>
      <c r="B12" s="110">
        <v>1</v>
      </c>
      <c r="C12" s="111">
        <v>24</v>
      </c>
      <c r="D12" s="112">
        <v>9681</v>
      </c>
      <c r="E12" s="112">
        <v>6753</v>
      </c>
      <c r="F12" s="112">
        <v>2928</v>
      </c>
      <c r="G12" s="112">
        <v>150</v>
      </c>
      <c r="H12" s="18">
        <v>103</v>
      </c>
      <c r="I12" s="112">
        <v>47</v>
      </c>
      <c r="J12" s="112">
        <v>31</v>
      </c>
      <c r="K12" s="18">
        <v>27</v>
      </c>
      <c r="L12" s="104">
        <v>4</v>
      </c>
      <c r="M12" s="113">
        <v>2464</v>
      </c>
      <c r="N12" s="112">
        <v>113</v>
      </c>
      <c r="O12" s="112">
        <v>1614</v>
      </c>
      <c r="P12" s="112">
        <v>44</v>
      </c>
      <c r="Q12" s="18">
        <v>24414</v>
      </c>
      <c r="R12" s="18">
        <v>2710</v>
      </c>
      <c r="S12" s="18"/>
    </row>
    <row r="13" spans="1:19" s="2" customFormat="1" ht="27" customHeight="1">
      <c r="A13" s="24" t="s">
        <v>316</v>
      </c>
      <c r="B13" s="193">
        <v>1</v>
      </c>
      <c r="C13" s="99">
        <v>23</v>
      </c>
      <c r="D13" s="18">
        <f>SUM(E13:F13)</f>
        <v>9284</v>
      </c>
      <c r="E13" s="18">
        <v>6567</v>
      </c>
      <c r="F13" s="18">
        <v>2717</v>
      </c>
      <c r="G13" s="18">
        <v>143</v>
      </c>
      <c r="H13" s="18">
        <v>98</v>
      </c>
      <c r="I13" s="18">
        <v>45</v>
      </c>
      <c r="J13" s="18">
        <v>30</v>
      </c>
      <c r="K13" s="18">
        <v>26</v>
      </c>
      <c r="L13" s="99">
        <v>4</v>
      </c>
      <c r="M13" s="168">
        <v>2324</v>
      </c>
      <c r="N13" s="18">
        <v>138</v>
      </c>
      <c r="O13" s="18">
        <v>1457</v>
      </c>
      <c r="P13" s="18">
        <v>49</v>
      </c>
      <c r="Q13" s="18">
        <v>21323</v>
      </c>
      <c r="R13" s="18">
        <v>2586</v>
      </c>
      <c r="S13" s="18"/>
    </row>
    <row r="14" spans="1:19" s="2" customFormat="1" ht="27" customHeight="1">
      <c r="A14" s="279" t="s">
        <v>382</v>
      </c>
      <c r="B14" s="272">
        <v>1</v>
      </c>
      <c r="C14" s="270">
        <v>37</v>
      </c>
      <c r="D14" s="390">
        <v>9154</v>
      </c>
      <c r="E14" s="390">
        <v>6482</v>
      </c>
      <c r="F14" s="390">
        <v>2672</v>
      </c>
      <c r="G14" s="390">
        <v>145</v>
      </c>
      <c r="H14" s="390">
        <v>97</v>
      </c>
      <c r="I14" s="390">
        <v>48</v>
      </c>
      <c r="J14" s="390">
        <v>30</v>
      </c>
      <c r="K14" s="390">
        <v>26</v>
      </c>
      <c r="L14" s="270">
        <v>4</v>
      </c>
      <c r="M14" s="269">
        <v>2324</v>
      </c>
      <c r="N14" s="390">
        <v>132</v>
      </c>
      <c r="O14" s="390">
        <v>1515</v>
      </c>
      <c r="P14" s="390">
        <v>49</v>
      </c>
      <c r="Q14" s="390">
        <v>19336</v>
      </c>
      <c r="R14" s="390">
        <v>2693</v>
      </c>
      <c r="S14" s="390">
        <v>86873</v>
      </c>
    </row>
    <row r="15" spans="1:16" s="2" customFormat="1" ht="21.75" customHeight="1">
      <c r="A15" s="1" t="s">
        <v>341</v>
      </c>
      <c r="C15" s="1"/>
      <c r="F15" s="1"/>
      <c r="G15" s="19"/>
      <c r="H15" s="19"/>
      <c r="J15" s="19"/>
      <c r="K15" s="19"/>
      <c r="M15" s="1"/>
      <c r="P15" s="1"/>
    </row>
    <row r="16" spans="1:15" s="2" customFormat="1" ht="15" customHeight="1">
      <c r="A16" s="1" t="s">
        <v>342</v>
      </c>
      <c r="O16" s="1" t="s">
        <v>0</v>
      </c>
    </row>
    <row r="17" spans="1:15" s="2" customFormat="1" ht="15" customHeight="1">
      <c r="A17" s="1" t="s">
        <v>343</v>
      </c>
      <c r="O17" s="1"/>
    </row>
    <row r="18" spans="1:15" s="2" customFormat="1" ht="15" customHeight="1">
      <c r="A18" s="2" t="s">
        <v>344</v>
      </c>
      <c r="O18" s="1"/>
    </row>
    <row r="19" spans="1:15" s="2" customFormat="1" ht="15" customHeight="1">
      <c r="A19" s="2" t="s">
        <v>384</v>
      </c>
      <c r="O19" s="1"/>
    </row>
  </sheetData>
  <sheetProtection/>
  <mergeCells count="9">
    <mergeCell ref="S5:S6"/>
    <mergeCell ref="G5:I5"/>
    <mergeCell ref="J5:L5"/>
    <mergeCell ref="A5:A6"/>
    <mergeCell ref="Q5:R5"/>
    <mergeCell ref="B5:B6"/>
    <mergeCell ref="C5:C6"/>
    <mergeCell ref="M5:P5"/>
    <mergeCell ref="D5:F5"/>
  </mergeCells>
  <printOptions/>
  <pageMargins left="0.4330708661417323" right="0.35433070866141736" top="0.8661417322834646" bottom="0.3937007874015748" header="0.7874015748031497" footer="0.3937007874015748"/>
  <pageSetup fitToHeight="1" fitToWidth="1" horizontalDpi="300" verticalDpi="3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1" width="12.3359375" style="138" customWidth="1"/>
    <col min="2" max="16384" width="8.88671875" style="138" customWidth="1"/>
  </cols>
  <sheetData>
    <row r="2" spans="1:6" ht="18.75">
      <c r="A2" s="439" t="s">
        <v>55</v>
      </c>
      <c r="B2" s="439"/>
      <c r="C2" s="439"/>
      <c r="D2" s="439"/>
      <c r="E2" s="439"/>
      <c r="F2" s="439"/>
    </row>
    <row r="4" s="205" customFormat="1" ht="19.5" customHeight="1">
      <c r="A4" s="397" t="s">
        <v>432</v>
      </c>
    </row>
    <row r="5" spans="1:17" s="205" customFormat="1" ht="24" customHeight="1">
      <c r="A5" s="456" t="s">
        <v>481</v>
      </c>
      <c r="B5" s="457" t="s">
        <v>429</v>
      </c>
      <c r="C5" s="457" t="s">
        <v>210</v>
      </c>
      <c r="D5" s="458" t="s">
        <v>324</v>
      </c>
      <c r="E5" s="457"/>
      <c r="F5" s="457"/>
      <c r="G5" s="459" t="s">
        <v>325</v>
      </c>
      <c r="H5" s="460"/>
      <c r="I5" s="461"/>
      <c r="J5" s="458" t="s">
        <v>428</v>
      </c>
      <c r="K5" s="458"/>
      <c r="L5" s="457"/>
      <c r="M5" s="457" t="s">
        <v>430</v>
      </c>
      <c r="N5" s="457"/>
      <c r="O5" s="457" t="s">
        <v>420</v>
      </c>
      <c r="P5" s="457"/>
      <c r="Q5" s="448" t="s">
        <v>402</v>
      </c>
    </row>
    <row r="6" spans="1:17" s="205" customFormat="1" ht="33.75" customHeight="1">
      <c r="A6" s="456"/>
      <c r="B6" s="457"/>
      <c r="C6" s="457"/>
      <c r="D6" s="208"/>
      <c r="E6" s="206" t="s">
        <v>2</v>
      </c>
      <c r="F6" s="206" t="s">
        <v>3</v>
      </c>
      <c r="G6" s="208"/>
      <c r="H6" s="206" t="s">
        <v>444</v>
      </c>
      <c r="I6" s="206" t="s">
        <v>3</v>
      </c>
      <c r="J6" s="208"/>
      <c r="K6" s="206" t="s">
        <v>444</v>
      </c>
      <c r="L6" s="206" t="s">
        <v>3</v>
      </c>
      <c r="M6" s="207" t="s">
        <v>211</v>
      </c>
      <c r="N6" s="207" t="s">
        <v>20</v>
      </c>
      <c r="O6" s="207" t="s">
        <v>422</v>
      </c>
      <c r="P6" s="207" t="s">
        <v>22</v>
      </c>
      <c r="Q6" s="455"/>
    </row>
    <row r="7" spans="1:17" s="205" customFormat="1" ht="27.75" customHeight="1">
      <c r="A7" s="209" t="s">
        <v>236</v>
      </c>
      <c r="B7" s="210">
        <v>1</v>
      </c>
      <c r="C7" s="103">
        <v>13</v>
      </c>
      <c r="D7" s="112">
        <v>2015</v>
      </c>
      <c r="E7" s="112">
        <v>661</v>
      </c>
      <c r="F7" s="112">
        <v>1354</v>
      </c>
      <c r="G7" s="112">
        <v>91</v>
      </c>
      <c r="H7" s="112">
        <v>70</v>
      </c>
      <c r="I7" s="112">
        <v>21</v>
      </c>
      <c r="J7" s="112">
        <v>63</v>
      </c>
      <c r="K7" s="112">
        <v>37</v>
      </c>
      <c r="L7" s="104">
        <v>26</v>
      </c>
      <c r="M7" s="113">
        <v>523</v>
      </c>
      <c r="N7" s="112">
        <v>297</v>
      </c>
      <c r="O7" s="112">
        <v>1805</v>
      </c>
      <c r="P7" s="112">
        <v>410</v>
      </c>
      <c r="Q7" s="112"/>
    </row>
    <row r="8" spans="1:17" s="205" customFormat="1" ht="27.75" customHeight="1">
      <c r="A8" s="209" t="s">
        <v>234</v>
      </c>
      <c r="B8" s="114">
        <v>1</v>
      </c>
      <c r="C8" s="104">
        <v>13</v>
      </c>
      <c r="D8" s="112">
        <v>1887</v>
      </c>
      <c r="E8" s="112">
        <v>618</v>
      </c>
      <c r="F8" s="112">
        <v>1269</v>
      </c>
      <c r="G8" s="112">
        <v>93</v>
      </c>
      <c r="H8" s="112">
        <v>73</v>
      </c>
      <c r="I8" s="112">
        <v>20</v>
      </c>
      <c r="J8" s="112">
        <v>58</v>
      </c>
      <c r="K8" s="112">
        <v>33</v>
      </c>
      <c r="L8" s="104">
        <v>25</v>
      </c>
      <c r="M8" s="113">
        <v>531</v>
      </c>
      <c r="N8" s="112">
        <v>353</v>
      </c>
      <c r="O8" s="112">
        <v>1619</v>
      </c>
      <c r="P8" s="112">
        <v>421</v>
      </c>
      <c r="Q8" s="112"/>
    </row>
    <row r="9" spans="1:17" s="205" customFormat="1" ht="27.75" customHeight="1">
      <c r="A9" s="209" t="s">
        <v>235</v>
      </c>
      <c r="B9" s="114">
        <v>1</v>
      </c>
      <c r="C9" s="104">
        <v>13</v>
      </c>
      <c r="D9" s="112">
        <v>1774</v>
      </c>
      <c r="E9" s="112">
        <v>575</v>
      </c>
      <c r="F9" s="112">
        <v>1199</v>
      </c>
      <c r="G9" s="112">
        <v>92</v>
      </c>
      <c r="H9" s="112">
        <v>72</v>
      </c>
      <c r="I9" s="112">
        <v>20</v>
      </c>
      <c r="J9" s="112">
        <v>63</v>
      </c>
      <c r="K9" s="112">
        <v>38</v>
      </c>
      <c r="L9" s="104">
        <v>25</v>
      </c>
      <c r="M9" s="113">
        <v>518</v>
      </c>
      <c r="N9" s="112">
        <v>298</v>
      </c>
      <c r="O9" s="112">
        <v>2046</v>
      </c>
      <c r="P9" s="112">
        <v>418</v>
      </c>
      <c r="Q9" s="112"/>
    </row>
    <row r="10" spans="1:17" s="205" customFormat="1" ht="27.75" customHeight="1">
      <c r="A10" s="209" t="s">
        <v>245</v>
      </c>
      <c r="B10" s="114">
        <v>1</v>
      </c>
      <c r="C10" s="104">
        <v>13</v>
      </c>
      <c r="D10" s="112">
        <v>1710</v>
      </c>
      <c r="E10" s="112">
        <v>552</v>
      </c>
      <c r="F10" s="112">
        <v>1158</v>
      </c>
      <c r="G10" s="112">
        <v>92</v>
      </c>
      <c r="H10" s="112">
        <v>72</v>
      </c>
      <c r="I10" s="112">
        <v>20</v>
      </c>
      <c r="J10" s="112">
        <v>55</v>
      </c>
      <c r="K10" s="112">
        <v>32</v>
      </c>
      <c r="L10" s="104">
        <v>23</v>
      </c>
      <c r="M10" s="113">
        <v>463</v>
      </c>
      <c r="N10" s="112">
        <v>321</v>
      </c>
      <c r="O10" s="112">
        <v>2563</v>
      </c>
      <c r="P10" s="112">
        <v>417</v>
      </c>
      <c r="Q10" s="112"/>
    </row>
    <row r="11" spans="1:17" s="11" customFormat="1" ht="27.75" customHeight="1">
      <c r="A11" s="209" t="s">
        <v>289</v>
      </c>
      <c r="B11" s="114">
        <v>1</v>
      </c>
      <c r="C11" s="104">
        <v>13</v>
      </c>
      <c r="D11" s="112">
        <v>1718</v>
      </c>
      <c r="E11" s="112">
        <v>564</v>
      </c>
      <c r="F11" s="112">
        <v>1154</v>
      </c>
      <c r="G11" s="112">
        <v>91</v>
      </c>
      <c r="H11" s="112">
        <v>72</v>
      </c>
      <c r="I11" s="112">
        <v>19</v>
      </c>
      <c r="J11" s="112">
        <v>64</v>
      </c>
      <c r="K11" s="112">
        <v>35</v>
      </c>
      <c r="L11" s="104">
        <v>29</v>
      </c>
      <c r="M11" s="113">
        <v>395</v>
      </c>
      <c r="N11" s="112">
        <v>334</v>
      </c>
      <c r="O11" s="112">
        <v>1904</v>
      </c>
      <c r="P11" s="112">
        <v>410</v>
      </c>
      <c r="Q11" s="112"/>
    </row>
    <row r="12" spans="1:17" s="11" customFormat="1" ht="27.75" customHeight="1">
      <c r="A12" s="209" t="s">
        <v>290</v>
      </c>
      <c r="B12" s="114">
        <v>1</v>
      </c>
      <c r="C12" s="104">
        <v>13</v>
      </c>
      <c r="D12" s="112">
        <v>1690</v>
      </c>
      <c r="E12" s="112">
        <v>579</v>
      </c>
      <c r="F12" s="112">
        <v>1111</v>
      </c>
      <c r="G12" s="112">
        <v>90</v>
      </c>
      <c r="H12" s="112">
        <v>71</v>
      </c>
      <c r="I12" s="112">
        <v>19</v>
      </c>
      <c r="J12" s="112">
        <v>63</v>
      </c>
      <c r="K12" s="112">
        <v>34</v>
      </c>
      <c r="L12" s="104">
        <v>29</v>
      </c>
      <c r="M12" s="168">
        <v>395</v>
      </c>
      <c r="N12" s="18">
        <v>337</v>
      </c>
      <c r="O12" s="112">
        <v>2346</v>
      </c>
      <c r="P12" s="112">
        <v>412</v>
      </c>
      <c r="Q12" s="112"/>
    </row>
    <row r="13" spans="1:17" s="11" customFormat="1" ht="27.75" customHeight="1">
      <c r="A13" s="209" t="s">
        <v>316</v>
      </c>
      <c r="B13" s="18">
        <v>1</v>
      </c>
      <c r="C13" s="99">
        <v>13</v>
      </c>
      <c r="D13" s="18">
        <f>SUM(E13:F13)</f>
        <v>1687</v>
      </c>
      <c r="E13" s="18">
        <v>602</v>
      </c>
      <c r="F13" s="18">
        <v>1085</v>
      </c>
      <c r="G13" s="18">
        <v>90</v>
      </c>
      <c r="H13" s="112">
        <v>71</v>
      </c>
      <c r="I13" s="18">
        <v>19</v>
      </c>
      <c r="J13" s="18">
        <v>64</v>
      </c>
      <c r="K13" s="112">
        <v>36</v>
      </c>
      <c r="L13" s="99">
        <v>28</v>
      </c>
      <c r="M13" s="18">
        <v>407</v>
      </c>
      <c r="N13" s="18">
        <v>349</v>
      </c>
      <c r="O13" s="18">
        <v>2079</v>
      </c>
      <c r="P13" s="18">
        <v>415</v>
      </c>
      <c r="Q13" s="18"/>
    </row>
    <row r="14" spans="1:17" s="11" customFormat="1" ht="27.75" customHeight="1">
      <c r="A14" s="280" t="s">
        <v>382</v>
      </c>
      <c r="B14" s="272">
        <v>1</v>
      </c>
      <c r="C14" s="270">
        <v>13</v>
      </c>
      <c r="D14" s="390">
        <v>1618</v>
      </c>
      <c r="E14" s="390">
        <v>590</v>
      </c>
      <c r="F14" s="390">
        <v>1028</v>
      </c>
      <c r="G14" s="390">
        <v>92</v>
      </c>
      <c r="H14" s="344">
        <v>72</v>
      </c>
      <c r="I14" s="390">
        <v>20</v>
      </c>
      <c r="J14" s="390">
        <v>65</v>
      </c>
      <c r="K14" s="344">
        <v>35</v>
      </c>
      <c r="L14" s="270">
        <v>30</v>
      </c>
      <c r="M14" s="390">
        <v>412</v>
      </c>
      <c r="N14" s="390">
        <v>313</v>
      </c>
      <c r="O14" s="390">
        <v>1875</v>
      </c>
      <c r="P14" s="390">
        <v>412</v>
      </c>
      <c r="Q14" s="390">
        <v>13515</v>
      </c>
    </row>
    <row r="15" spans="1:17" s="2" customFormat="1" ht="14.25" customHeight="1">
      <c r="A15" s="1" t="s">
        <v>346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7" s="137" customFormat="1" ht="14.25" customHeight="1">
      <c r="A16" s="1" t="s">
        <v>347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54"/>
      <c r="M16" s="2"/>
      <c r="N16" s="354"/>
      <c r="O16" s="2"/>
      <c r="P16" s="354"/>
      <c r="Q16" s="354"/>
    </row>
    <row r="17" s="137" customFormat="1" ht="14.25" customHeight="1">
      <c r="A17" s="1" t="s">
        <v>348</v>
      </c>
    </row>
    <row r="18" s="137" customFormat="1" ht="14.25" customHeight="1">
      <c r="A18" s="2" t="s">
        <v>349</v>
      </c>
    </row>
    <row r="19" s="137" customFormat="1" ht="14.25" customHeight="1">
      <c r="A19" s="2" t="s">
        <v>350</v>
      </c>
    </row>
  </sheetData>
  <sheetProtection/>
  <mergeCells count="10">
    <mergeCell ref="Q5:Q6"/>
    <mergeCell ref="A2:F2"/>
    <mergeCell ref="A5:A6"/>
    <mergeCell ref="B5:B6"/>
    <mergeCell ref="C5:C6"/>
    <mergeCell ref="D5:F5"/>
    <mergeCell ref="O5:P5"/>
    <mergeCell ref="J5:L5"/>
    <mergeCell ref="M5:N5"/>
    <mergeCell ref="G5:I5"/>
  </mergeCells>
  <printOptions/>
  <pageMargins left="0.45" right="0.42" top="0.984251968503937" bottom="0.8661417322834646" header="0.5118110236220472" footer="0.5118110236220472"/>
  <pageSetup fitToHeight="1" fitToWidth="1" horizontalDpi="300" verticalDpi="3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25"/>
  <sheetViews>
    <sheetView zoomScalePageLayoutView="0" workbookViewId="0" topLeftCell="A1">
      <selection activeCell="A2" sqref="A2:C2"/>
    </sheetView>
  </sheetViews>
  <sheetFormatPr defaultColWidth="8.88671875" defaultRowHeight="13.5"/>
  <cols>
    <col min="1" max="1" width="15.10546875" style="138" customWidth="1"/>
    <col min="2" max="2" width="7.21484375" style="138" customWidth="1"/>
    <col min="3" max="3" width="7.77734375" style="138" customWidth="1"/>
    <col min="4" max="6" width="8.10546875" style="138" customWidth="1"/>
    <col min="7" max="9" width="6.5546875" style="138" customWidth="1"/>
    <col min="10" max="11" width="5.77734375" style="138" customWidth="1"/>
    <col min="12" max="12" width="6.3359375" style="138" customWidth="1"/>
    <col min="13" max="13" width="7.21484375" style="138" customWidth="1"/>
    <col min="14" max="14" width="6.6640625" style="138" customWidth="1"/>
    <col min="15" max="15" width="7.10546875" style="138" customWidth="1"/>
    <col min="16" max="16" width="5.99609375" style="138" customWidth="1"/>
    <col min="17" max="17" width="8.88671875" style="138" customWidth="1"/>
    <col min="18" max="19" width="8.6640625" style="138" customWidth="1"/>
    <col min="20" max="16384" width="8.88671875" style="138" customWidth="1"/>
  </cols>
  <sheetData>
    <row r="2" spans="1:3" ht="23.25" customHeight="1">
      <c r="A2" s="439" t="s">
        <v>250</v>
      </c>
      <c r="B2" s="439"/>
      <c r="C2" s="439"/>
    </row>
    <row r="3" spans="1:19" ht="13.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0" ht="13.5">
      <c r="A4" s="1" t="s">
        <v>433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05"/>
    </row>
    <row r="5" spans="1:20" ht="24" customHeight="1">
      <c r="A5" s="454" t="s">
        <v>483</v>
      </c>
      <c r="B5" s="417" t="s">
        <v>434</v>
      </c>
      <c r="C5" s="434" t="s">
        <v>61</v>
      </c>
      <c r="D5" s="416" t="s">
        <v>326</v>
      </c>
      <c r="E5" s="417"/>
      <c r="F5" s="417"/>
      <c r="G5" s="416" t="s">
        <v>327</v>
      </c>
      <c r="H5" s="416"/>
      <c r="I5" s="417"/>
      <c r="J5" s="416" t="s">
        <v>435</v>
      </c>
      <c r="K5" s="416"/>
      <c r="L5" s="417"/>
      <c r="M5" s="417" t="s">
        <v>436</v>
      </c>
      <c r="N5" s="417"/>
      <c r="O5" s="417"/>
      <c r="P5" s="417"/>
      <c r="Q5" s="417" t="s">
        <v>437</v>
      </c>
      <c r="R5" s="417"/>
      <c r="S5" s="448" t="s">
        <v>402</v>
      </c>
      <c r="T5" s="98"/>
    </row>
    <row r="6" spans="1:20" ht="27">
      <c r="A6" s="454"/>
      <c r="B6" s="417"/>
      <c r="C6" s="417"/>
      <c r="D6" s="23"/>
      <c r="E6" s="4" t="s">
        <v>2</v>
      </c>
      <c r="F6" s="4" t="s">
        <v>3</v>
      </c>
      <c r="G6" s="23"/>
      <c r="H6" s="4" t="s">
        <v>112</v>
      </c>
      <c r="I6" s="4" t="s">
        <v>3</v>
      </c>
      <c r="J6" s="23"/>
      <c r="K6" s="4" t="s">
        <v>112</v>
      </c>
      <c r="L6" s="4" t="s">
        <v>3</v>
      </c>
      <c r="M6" s="10" t="s">
        <v>23</v>
      </c>
      <c r="N6" s="10" t="s">
        <v>10</v>
      </c>
      <c r="O6" s="10" t="s">
        <v>20</v>
      </c>
      <c r="P6" s="10" t="s">
        <v>21</v>
      </c>
      <c r="Q6" s="10" t="s">
        <v>438</v>
      </c>
      <c r="R6" s="10" t="s">
        <v>62</v>
      </c>
      <c r="S6" s="455"/>
      <c r="T6" s="98"/>
    </row>
    <row r="7" spans="1:20" ht="27" customHeight="1">
      <c r="A7" s="6" t="s">
        <v>236</v>
      </c>
      <c r="B7" s="211" t="s">
        <v>127</v>
      </c>
      <c r="C7" s="168">
        <v>17</v>
      </c>
      <c r="D7" s="168">
        <v>3372</v>
      </c>
      <c r="E7" s="168">
        <v>1216</v>
      </c>
      <c r="F7" s="168">
        <v>2156</v>
      </c>
      <c r="G7" s="168">
        <v>374</v>
      </c>
      <c r="H7" s="168">
        <v>320</v>
      </c>
      <c r="I7" s="168">
        <v>54</v>
      </c>
      <c r="J7" s="168">
        <v>18</v>
      </c>
      <c r="K7" s="168">
        <v>10</v>
      </c>
      <c r="L7" s="197">
        <v>8</v>
      </c>
      <c r="M7" s="168">
        <v>577</v>
      </c>
      <c r="N7" s="168">
        <v>47</v>
      </c>
      <c r="O7" s="168">
        <v>298</v>
      </c>
      <c r="P7" s="18">
        <v>1</v>
      </c>
      <c r="Q7" s="168">
        <v>4645</v>
      </c>
      <c r="R7" s="168">
        <v>572</v>
      </c>
      <c r="S7" s="168"/>
      <c r="T7" s="205"/>
    </row>
    <row r="8" spans="1:20" ht="27" customHeight="1">
      <c r="A8" s="6" t="s">
        <v>234</v>
      </c>
      <c r="B8" s="211" t="s">
        <v>230</v>
      </c>
      <c r="C8" s="168">
        <v>16</v>
      </c>
      <c r="D8" s="168">
        <v>3236</v>
      </c>
      <c r="E8" s="168">
        <v>1085</v>
      </c>
      <c r="F8" s="168">
        <v>2151</v>
      </c>
      <c r="G8" s="168">
        <v>379</v>
      </c>
      <c r="H8" s="168">
        <v>295</v>
      </c>
      <c r="I8" s="168">
        <v>84</v>
      </c>
      <c r="J8" s="168">
        <v>20</v>
      </c>
      <c r="K8" s="168">
        <v>12</v>
      </c>
      <c r="L8" s="197">
        <v>8</v>
      </c>
      <c r="M8" s="168">
        <v>559</v>
      </c>
      <c r="N8" s="168">
        <v>22</v>
      </c>
      <c r="O8" s="168">
        <v>291</v>
      </c>
      <c r="P8" s="18">
        <v>0</v>
      </c>
      <c r="Q8" s="168">
        <v>4874</v>
      </c>
      <c r="R8" s="168">
        <v>583</v>
      </c>
      <c r="S8" s="168"/>
      <c r="T8" s="205"/>
    </row>
    <row r="9" spans="1:20" ht="27" customHeight="1">
      <c r="A9" s="6" t="s">
        <v>235</v>
      </c>
      <c r="B9" s="211" t="s">
        <v>230</v>
      </c>
      <c r="C9" s="168">
        <v>16</v>
      </c>
      <c r="D9" s="168">
        <v>3387</v>
      </c>
      <c r="E9" s="168">
        <v>1180</v>
      </c>
      <c r="F9" s="168">
        <v>2207</v>
      </c>
      <c r="G9" s="168">
        <v>384</v>
      </c>
      <c r="H9" s="168">
        <v>300</v>
      </c>
      <c r="I9" s="168">
        <v>84</v>
      </c>
      <c r="J9" s="168">
        <v>22</v>
      </c>
      <c r="K9" s="168">
        <v>17</v>
      </c>
      <c r="L9" s="197">
        <v>5</v>
      </c>
      <c r="M9" s="168">
        <v>587</v>
      </c>
      <c r="N9" s="168">
        <v>21</v>
      </c>
      <c r="O9" s="168">
        <v>229</v>
      </c>
      <c r="P9" s="168">
        <v>9</v>
      </c>
      <c r="Q9" s="168">
        <v>5943</v>
      </c>
      <c r="R9" s="168">
        <v>633</v>
      </c>
      <c r="S9" s="168"/>
      <c r="T9" s="205"/>
    </row>
    <row r="10" spans="1:20" ht="27" customHeight="1">
      <c r="A10" s="6" t="s">
        <v>245</v>
      </c>
      <c r="B10" s="211" t="s">
        <v>230</v>
      </c>
      <c r="C10" s="168">
        <v>15</v>
      </c>
      <c r="D10" s="168">
        <v>3420</v>
      </c>
      <c r="E10" s="168">
        <v>1202</v>
      </c>
      <c r="F10" s="168">
        <v>2218</v>
      </c>
      <c r="G10" s="168">
        <v>388</v>
      </c>
      <c r="H10" s="168">
        <v>298</v>
      </c>
      <c r="I10" s="168">
        <v>90</v>
      </c>
      <c r="J10" s="168">
        <v>24</v>
      </c>
      <c r="K10" s="168">
        <v>17</v>
      </c>
      <c r="L10" s="197">
        <v>7</v>
      </c>
      <c r="M10" s="168">
        <v>640</v>
      </c>
      <c r="N10" s="168">
        <v>21</v>
      </c>
      <c r="O10" s="168">
        <v>322</v>
      </c>
      <c r="P10" s="168">
        <v>17</v>
      </c>
      <c r="Q10" s="168">
        <v>7282</v>
      </c>
      <c r="R10" s="168">
        <v>573</v>
      </c>
      <c r="S10" s="168"/>
      <c r="T10" s="205"/>
    </row>
    <row r="11" spans="1:20" ht="27" customHeight="1">
      <c r="A11" s="6" t="s">
        <v>289</v>
      </c>
      <c r="B11" s="211" t="s">
        <v>230</v>
      </c>
      <c r="C11" s="168">
        <v>15</v>
      </c>
      <c r="D11" s="168">
        <v>3389</v>
      </c>
      <c r="E11" s="168">
        <v>1166</v>
      </c>
      <c r="F11" s="168">
        <v>2223</v>
      </c>
      <c r="G11" s="168">
        <v>402</v>
      </c>
      <c r="H11" s="168">
        <v>302</v>
      </c>
      <c r="I11" s="168">
        <v>100</v>
      </c>
      <c r="J11" s="168">
        <v>41</v>
      </c>
      <c r="K11" s="168">
        <v>29</v>
      </c>
      <c r="L11" s="197">
        <v>12</v>
      </c>
      <c r="M11" s="168">
        <v>619</v>
      </c>
      <c r="N11" s="168">
        <v>20</v>
      </c>
      <c r="O11" s="168">
        <v>333</v>
      </c>
      <c r="P11" s="168">
        <v>1</v>
      </c>
      <c r="Q11" s="168">
        <v>5567</v>
      </c>
      <c r="R11" s="168">
        <v>577</v>
      </c>
      <c r="S11" s="168"/>
      <c r="T11" s="205"/>
    </row>
    <row r="12" spans="1:20" ht="27" customHeight="1">
      <c r="A12" s="6" t="s">
        <v>291</v>
      </c>
      <c r="B12" s="211" t="s">
        <v>230</v>
      </c>
      <c r="C12" s="18">
        <v>17</v>
      </c>
      <c r="D12" s="18">
        <v>3886</v>
      </c>
      <c r="E12" s="18">
        <v>1469</v>
      </c>
      <c r="F12" s="18">
        <v>2417</v>
      </c>
      <c r="G12" s="18">
        <v>436</v>
      </c>
      <c r="H12" s="168">
        <v>300</v>
      </c>
      <c r="I12" s="18">
        <v>136</v>
      </c>
      <c r="J12" s="18">
        <v>39</v>
      </c>
      <c r="K12" s="168">
        <v>30</v>
      </c>
      <c r="L12" s="99">
        <v>9</v>
      </c>
      <c r="M12" s="18">
        <v>662</v>
      </c>
      <c r="N12" s="18">
        <v>21</v>
      </c>
      <c r="O12" s="18">
        <v>431</v>
      </c>
      <c r="P12" s="18">
        <v>1</v>
      </c>
      <c r="Q12" s="18">
        <v>6715</v>
      </c>
      <c r="R12" s="18">
        <v>664</v>
      </c>
      <c r="S12" s="18"/>
      <c r="T12" s="205"/>
    </row>
    <row r="13" spans="1:20" ht="21" customHeight="1">
      <c r="A13" s="6" t="s">
        <v>316</v>
      </c>
      <c r="B13" s="211" t="s">
        <v>230</v>
      </c>
      <c r="C13" s="168">
        <v>17</v>
      </c>
      <c r="D13" s="168">
        <v>3923</v>
      </c>
      <c r="E13" s="168">
        <v>1502</v>
      </c>
      <c r="F13" s="168">
        <v>2421</v>
      </c>
      <c r="G13" s="168">
        <v>418</v>
      </c>
      <c r="H13" s="168">
        <v>309</v>
      </c>
      <c r="I13" s="168">
        <v>109</v>
      </c>
      <c r="J13" s="168">
        <v>37</v>
      </c>
      <c r="K13" s="168">
        <v>27</v>
      </c>
      <c r="L13" s="197">
        <v>10</v>
      </c>
      <c r="M13" s="168">
        <v>667</v>
      </c>
      <c r="N13" s="168">
        <v>28</v>
      </c>
      <c r="O13" s="168">
        <v>426</v>
      </c>
      <c r="P13" s="168">
        <v>1</v>
      </c>
      <c r="Q13" s="168">
        <v>6932</v>
      </c>
      <c r="R13" s="168">
        <v>706</v>
      </c>
      <c r="S13" s="168"/>
      <c r="T13" s="205"/>
    </row>
    <row r="14" spans="1:20" ht="21" customHeight="1">
      <c r="A14" s="339" t="s">
        <v>382</v>
      </c>
      <c r="B14" s="281" t="s">
        <v>230</v>
      </c>
      <c r="C14" s="282">
        <f>SUM(C16:C19)</f>
        <v>17</v>
      </c>
      <c r="D14" s="282">
        <f aca="true" t="shared" si="0" ref="D14:S14">SUM(D16:D19)</f>
        <v>3884</v>
      </c>
      <c r="E14" s="282">
        <f t="shared" si="0"/>
        <v>1463</v>
      </c>
      <c r="F14" s="282">
        <f t="shared" si="0"/>
        <v>2421</v>
      </c>
      <c r="G14" s="282">
        <f t="shared" si="0"/>
        <v>425</v>
      </c>
      <c r="H14" s="282">
        <f t="shared" si="0"/>
        <v>314</v>
      </c>
      <c r="I14" s="282">
        <f t="shared" si="0"/>
        <v>111</v>
      </c>
      <c r="J14" s="282">
        <f t="shared" si="0"/>
        <v>33</v>
      </c>
      <c r="K14" s="282">
        <f t="shared" si="0"/>
        <v>27</v>
      </c>
      <c r="L14" s="283">
        <f t="shared" si="0"/>
        <v>6</v>
      </c>
      <c r="M14" s="282">
        <f t="shared" si="0"/>
        <v>636</v>
      </c>
      <c r="N14" s="282">
        <f t="shared" si="0"/>
        <v>22</v>
      </c>
      <c r="O14" s="282">
        <f t="shared" si="0"/>
        <v>385</v>
      </c>
      <c r="P14" s="282">
        <f t="shared" si="0"/>
        <v>3</v>
      </c>
      <c r="Q14" s="282">
        <f t="shared" si="0"/>
        <v>6389</v>
      </c>
      <c r="R14" s="282">
        <f t="shared" si="0"/>
        <v>709</v>
      </c>
      <c r="S14" s="282">
        <f t="shared" si="0"/>
        <v>40344</v>
      </c>
      <c r="T14" s="205"/>
    </row>
    <row r="15" spans="1:20" ht="9" customHeight="1">
      <c r="A15" s="14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99"/>
      <c r="M15" s="18"/>
      <c r="N15" s="18"/>
      <c r="O15" s="18"/>
      <c r="P15" s="18"/>
      <c r="Q15" s="18"/>
      <c r="R15" s="18"/>
      <c r="S15" s="18"/>
      <c r="T15" s="205"/>
    </row>
    <row r="16" spans="1:26" s="200" customFormat="1" ht="22.5" customHeight="1">
      <c r="A16" s="339" t="s">
        <v>208</v>
      </c>
      <c r="B16" s="330">
        <v>1</v>
      </c>
      <c r="C16" s="286">
        <v>2</v>
      </c>
      <c r="D16" s="286">
        <v>461</v>
      </c>
      <c r="E16" s="286">
        <v>280</v>
      </c>
      <c r="F16" s="286">
        <v>181</v>
      </c>
      <c r="G16" s="286">
        <v>179</v>
      </c>
      <c r="H16" s="286">
        <f>G16-I16</f>
        <v>138</v>
      </c>
      <c r="I16" s="286">
        <v>41</v>
      </c>
      <c r="J16" s="286">
        <v>13</v>
      </c>
      <c r="K16" s="286">
        <v>9</v>
      </c>
      <c r="L16" s="379">
        <v>4</v>
      </c>
      <c r="M16" s="282"/>
      <c r="N16" s="282"/>
      <c r="O16" s="282"/>
      <c r="P16" s="282"/>
      <c r="Q16" s="286">
        <v>865</v>
      </c>
      <c r="R16" s="286">
        <v>76</v>
      </c>
      <c r="S16" s="284">
        <v>20</v>
      </c>
      <c r="T16" s="212"/>
      <c r="U16" s="213"/>
      <c r="V16" s="213"/>
      <c r="W16" s="213"/>
      <c r="X16" s="213"/>
      <c r="Y16" s="213"/>
      <c r="Z16" s="213"/>
    </row>
    <row r="17" spans="1:255" ht="22.5" customHeight="1">
      <c r="A17" s="388" t="s">
        <v>400</v>
      </c>
      <c r="B17" s="330">
        <v>1</v>
      </c>
      <c r="C17" s="341">
        <v>11</v>
      </c>
      <c r="D17" s="340">
        <v>2668</v>
      </c>
      <c r="E17" s="340">
        <v>907</v>
      </c>
      <c r="F17" s="340">
        <v>1761</v>
      </c>
      <c r="G17" s="340">
        <v>54</v>
      </c>
      <c r="H17" s="286">
        <f>G17-I17</f>
        <v>35</v>
      </c>
      <c r="I17" s="340">
        <v>19</v>
      </c>
      <c r="J17" s="340">
        <v>17</v>
      </c>
      <c r="K17" s="286">
        <v>15</v>
      </c>
      <c r="L17" s="389">
        <v>2</v>
      </c>
      <c r="M17" s="387">
        <v>477</v>
      </c>
      <c r="N17" s="286">
        <v>22</v>
      </c>
      <c r="O17" s="286">
        <v>249</v>
      </c>
      <c r="P17" s="340">
        <v>2</v>
      </c>
      <c r="Q17" s="340">
        <v>3171</v>
      </c>
      <c r="R17" s="340">
        <v>444</v>
      </c>
      <c r="S17" s="282">
        <v>40277</v>
      </c>
      <c r="T17" s="205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4"/>
      <c r="FL17" s="214"/>
      <c r="FM17" s="214"/>
      <c r="FN17" s="214"/>
      <c r="FO17" s="214"/>
      <c r="FP17" s="214"/>
      <c r="FQ17" s="214"/>
      <c r="FR17" s="214"/>
      <c r="FS17" s="214"/>
      <c r="FT17" s="214"/>
      <c r="FU17" s="214"/>
      <c r="FV17" s="214"/>
      <c r="FW17" s="214"/>
      <c r="FX17" s="214"/>
      <c r="FY17" s="214"/>
      <c r="FZ17" s="214"/>
      <c r="GA17" s="214"/>
      <c r="GB17" s="214"/>
      <c r="GC17" s="214"/>
      <c r="GD17" s="214"/>
      <c r="GE17" s="214"/>
      <c r="GF17" s="214"/>
      <c r="GG17" s="214"/>
      <c r="GH17" s="214"/>
      <c r="GI17" s="214"/>
      <c r="GJ17" s="214"/>
      <c r="GK17" s="214"/>
      <c r="GL17" s="214"/>
      <c r="GM17" s="214"/>
      <c r="GN17" s="214"/>
      <c r="GO17" s="214"/>
      <c r="GP17" s="214"/>
      <c r="GQ17" s="214"/>
      <c r="GR17" s="214"/>
      <c r="GS17" s="214"/>
      <c r="GT17" s="214"/>
      <c r="GU17" s="214"/>
      <c r="GV17" s="214"/>
      <c r="GW17" s="214"/>
      <c r="GX17" s="214"/>
      <c r="GY17" s="214"/>
      <c r="GZ17" s="214"/>
      <c r="HA17" s="214"/>
      <c r="HB17" s="214"/>
      <c r="HC17" s="214"/>
      <c r="HD17" s="214"/>
      <c r="HE17" s="214"/>
      <c r="HF17" s="214"/>
      <c r="HG17" s="214"/>
      <c r="HH17" s="214"/>
      <c r="HI17" s="214"/>
      <c r="HJ17" s="214"/>
      <c r="HK17" s="214"/>
      <c r="HL17" s="214"/>
      <c r="HM17" s="214"/>
      <c r="HN17" s="214"/>
      <c r="HO17" s="214"/>
      <c r="HP17" s="214"/>
      <c r="HQ17" s="214"/>
      <c r="HR17" s="214"/>
      <c r="HS17" s="214"/>
      <c r="HT17" s="214"/>
      <c r="HU17" s="214"/>
      <c r="HV17" s="214"/>
      <c r="HW17" s="214"/>
      <c r="HX17" s="214"/>
      <c r="HY17" s="214"/>
      <c r="HZ17" s="214"/>
      <c r="IA17" s="214"/>
      <c r="IB17" s="214"/>
      <c r="IC17" s="214"/>
      <c r="ID17" s="214"/>
      <c r="IE17" s="214"/>
      <c r="IF17" s="214"/>
      <c r="IG17" s="214"/>
      <c r="IH17" s="214"/>
      <c r="II17" s="214"/>
      <c r="IJ17" s="214"/>
      <c r="IK17" s="214"/>
      <c r="IL17" s="214"/>
      <c r="IM17" s="214"/>
      <c r="IN17" s="214"/>
      <c r="IO17" s="214"/>
      <c r="IP17" s="214"/>
      <c r="IQ17" s="214"/>
      <c r="IR17" s="214"/>
      <c r="IS17" s="214"/>
      <c r="IT17" s="214"/>
      <c r="IU17" s="214"/>
    </row>
    <row r="18" spans="1:22" s="216" customFormat="1" ht="22.5" customHeight="1">
      <c r="A18" s="287" t="s">
        <v>209</v>
      </c>
      <c r="B18" s="330">
        <v>1</v>
      </c>
      <c r="C18" s="286">
        <v>2</v>
      </c>
      <c r="D18" s="286">
        <v>493</v>
      </c>
      <c r="E18" s="286">
        <v>93</v>
      </c>
      <c r="F18" s="286">
        <v>400</v>
      </c>
      <c r="G18" s="286">
        <v>11</v>
      </c>
      <c r="H18" s="286">
        <f>G18-I18</f>
        <v>1</v>
      </c>
      <c r="I18" s="286">
        <v>10</v>
      </c>
      <c r="J18" s="286">
        <v>3</v>
      </c>
      <c r="K18" s="286">
        <v>3</v>
      </c>
      <c r="L18" s="379">
        <v>0</v>
      </c>
      <c r="M18" s="286">
        <v>108</v>
      </c>
      <c r="N18" s="286">
        <v>0</v>
      </c>
      <c r="O18" s="286">
        <v>86</v>
      </c>
      <c r="P18" s="286">
        <v>1</v>
      </c>
      <c r="Q18" s="286">
        <v>1673</v>
      </c>
      <c r="R18" s="286">
        <v>145</v>
      </c>
      <c r="S18" s="282">
        <v>31</v>
      </c>
      <c r="T18" s="215"/>
      <c r="U18" s="177"/>
      <c r="V18" s="177"/>
    </row>
    <row r="19" spans="1:20" s="214" customFormat="1" ht="22.5" customHeight="1">
      <c r="A19" s="338" t="s">
        <v>398</v>
      </c>
      <c r="B19" s="288">
        <v>1</v>
      </c>
      <c r="C19" s="390">
        <v>2</v>
      </c>
      <c r="D19" s="390">
        <v>262</v>
      </c>
      <c r="E19" s="390">
        <v>183</v>
      </c>
      <c r="F19" s="390">
        <v>79</v>
      </c>
      <c r="G19" s="390">
        <v>181</v>
      </c>
      <c r="H19" s="390">
        <f>G19-I19</f>
        <v>140</v>
      </c>
      <c r="I19" s="390">
        <v>41</v>
      </c>
      <c r="J19" s="328" t="s">
        <v>399</v>
      </c>
      <c r="K19" s="390">
        <v>0</v>
      </c>
      <c r="L19" s="329" t="s">
        <v>399</v>
      </c>
      <c r="M19" s="390">
        <v>51</v>
      </c>
      <c r="N19" s="269">
        <v>0</v>
      </c>
      <c r="O19" s="390">
        <v>50</v>
      </c>
      <c r="P19" s="269">
        <v>0</v>
      </c>
      <c r="Q19" s="390">
        <v>680</v>
      </c>
      <c r="R19" s="390">
        <v>44</v>
      </c>
      <c r="S19" s="390">
        <v>16</v>
      </c>
      <c r="T19" s="21"/>
    </row>
    <row r="20" spans="1:19" s="137" customFormat="1" ht="21" customHeight="1">
      <c r="A20" s="73" t="s">
        <v>351</v>
      </c>
      <c r="B20" s="149"/>
      <c r="C20" s="96"/>
      <c r="D20" s="96"/>
      <c r="E20" s="7"/>
      <c r="F20" s="98"/>
      <c r="G20" s="98"/>
      <c r="H20" s="98"/>
      <c r="I20" s="98"/>
      <c r="J20" s="97"/>
      <c r="K20" s="97"/>
      <c r="L20" s="97"/>
      <c r="M20" s="97"/>
      <c r="N20" s="97"/>
      <c r="O20" s="97"/>
      <c r="P20" s="97"/>
      <c r="Q20" s="97"/>
      <c r="R20" s="97"/>
      <c r="S20" s="97"/>
    </row>
    <row r="21" s="90" customFormat="1" ht="17.25" customHeight="1">
      <c r="A21" s="73" t="s">
        <v>352</v>
      </c>
    </row>
    <row r="22" s="90" customFormat="1" ht="17.25" customHeight="1">
      <c r="A22" s="73" t="s">
        <v>353</v>
      </c>
    </row>
    <row r="23" s="90" customFormat="1" ht="17.25" customHeight="1">
      <c r="A23" s="73" t="s">
        <v>354</v>
      </c>
    </row>
    <row r="24" spans="1:4" s="90" customFormat="1" ht="17.25" customHeight="1">
      <c r="A24" s="407" t="s">
        <v>355</v>
      </c>
      <c r="D24" s="89"/>
    </row>
    <row r="25" s="90" customFormat="1" ht="17.25" customHeight="1">
      <c r="A25" s="90" t="s">
        <v>443</v>
      </c>
    </row>
  </sheetData>
  <sheetProtection/>
  <mergeCells count="10">
    <mergeCell ref="S5:S6"/>
    <mergeCell ref="C5:C6"/>
    <mergeCell ref="A2:C2"/>
    <mergeCell ref="Q5:R5"/>
    <mergeCell ref="A5:A6"/>
    <mergeCell ref="B5:B6"/>
    <mergeCell ref="D5:F5"/>
    <mergeCell ref="G5:I5"/>
    <mergeCell ref="J5:L5"/>
    <mergeCell ref="M5:P5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30"/>
  <sheetViews>
    <sheetView zoomScalePageLayoutView="0" workbookViewId="0" topLeftCell="A1">
      <selection activeCell="A5" sqref="A5:A7"/>
    </sheetView>
  </sheetViews>
  <sheetFormatPr defaultColWidth="8.88671875" defaultRowHeight="13.5"/>
  <cols>
    <col min="1" max="1" width="26.4453125" style="138" customWidth="1"/>
    <col min="2" max="2" width="6.4453125" style="138" customWidth="1"/>
    <col min="3" max="6" width="7.10546875" style="138" customWidth="1"/>
    <col min="7" max="8" width="9.3359375" style="138" customWidth="1"/>
    <col min="9" max="9" width="8.21484375" style="138" customWidth="1"/>
    <col min="10" max="11" width="8.5546875" style="138" customWidth="1"/>
    <col min="12" max="15" width="10.10546875" style="138" customWidth="1"/>
    <col min="16" max="21" width="5.3359375" style="138" customWidth="1"/>
    <col min="22" max="22" width="7.5546875" style="138" customWidth="1"/>
    <col min="23" max="23" width="6.5546875" style="138" customWidth="1"/>
    <col min="24" max="24" width="8.5546875" style="138" customWidth="1"/>
    <col min="25" max="29" width="6.77734375" style="138" customWidth="1"/>
    <col min="30" max="16384" width="8.88671875" style="138" customWidth="1"/>
  </cols>
  <sheetData>
    <row r="2" ht="21" customHeight="1">
      <c r="A2" s="186" t="s">
        <v>403</v>
      </c>
    </row>
    <row r="3" s="2" customFormat="1" ht="10.5" customHeight="1"/>
    <row r="4" spans="1:22" s="2" customFormat="1" ht="13.5" customHeight="1">
      <c r="A4" s="1" t="s">
        <v>333</v>
      </c>
      <c r="D4" s="1" t="s">
        <v>0</v>
      </c>
      <c r="F4" s="1" t="s">
        <v>0</v>
      </c>
      <c r="I4" s="1" t="s">
        <v>0</v>
      </c>
      <c r="S4" s="1" t="s">
        <v>0</v>
      </c>
      <c r="T4" s="1"/>
      <c r="U4" s="1" t="s">
        <v>0</v>
      </c>
      <c r="V4" s="1" t="s">
        <v>0</v>
      </c>
    </row>
    <row r="5" spans="1:29" s="2" customFormat="1" ht="21" customHeight="1">
      <c r="A5" s="454" t="s">
        <v>484</v>
      </c>
      <c r="B5" s="434" t="s">
        <v>439</v>
      </c>
      <c r="C5" s="417" t="s">
        <v>43</v>
      </c>
      <c r="D5" s="417"/>
      <c r="E5" s="417" t="s">
        <v>44</v>
      </c>
      <c r="F5" s="417"/>
      <c r="G5" s="408" t="s">
        <v>45</v>
      </c>
      <c r="H5" s="409"/>
      <c r="I5" s="410"/>
      <c r="J5" s="408" t="s">
        <v>446</v>
      </c>
      <c r="K5" s="409"/>
      <c r="L5" s="410"/>
      <c r="M5" s="464" t="s">
        <v>253</v>
      </c>
      <c r="N5" s="464"/>
      <c r="O5" s="465"/>
      <c r="P5" s="416" t="s">
        <v>46</v>
      </c>
      <c r="Q5" s="417"/>
      <c r="R5" s="417"/>
      <c r="S5" s="416" t="s">
        <v>440</v>
      </c>
      <c r="T5" s="417"/>
      <c r="U5" s="417"/>
      <c r="V5" s="417" t="s">
        <v>441</v>
      </c>
      <c r="W5" s="417"/>
      <c r="X5" s="417" t="s">
        <v>47</v>
      </c>
      <c r="Y5" s="417"/>
      <c r="Z5" s="417"/>
      <c r="AA5" s="417"/>
      <c r="AB5" s="417"/>
      <c r="AC5" s="451"/>
    </row>
    <row r="6" spans="1:29" s="2" customFormat="1" ht="20.25" customHeight="1">
      <c r="A6" s="454"/>
      <c r="B6" s="434"/>
      <c r="C6" s="417" t="s">
        <v>48</v>
      </c>
      <c r="D6" s="417" t="s">
        <v>49</v>
      </c>
      <c r="E6" s="417" t="s">
        <v>24</v>
      </c>
      <c r="F6" s="417" t="s">
        <v>25</v>
      </c>
      <c r="G6" s="463"/>
      <c r="H6" s="417" t="s">
        <v>444</v>
      </c>
      <c r="I6" s="417" t="s">
        <v>445</v>
      </c>
      <c r="J6" s="463"/>
      <c r="K6" s="417" t="s">
        <v>444</v>
      </c>
      <c r="L6" s="417" t="s">
        <v>445</v>
      </c>
      <c r="M6" s="466"/>
      <c r="N6" s="417" t="s">
        <v>444</v>
      </c>
      <c r="O6" s="417" t="s">
        <v>445</v>
      </c>
      <c r="P6" s="462" t="s">
        <v>1</v>
      </c>
      <c r="Q6" s="417" t="s">
        <v>444</v>
      </c>
      <c r="R6" s="417" t="s">
        <v>3</v>
      </c>
      <c r="S6" s="462" t="s">
        <v>1</v>
      </c>
      <c r="T6" s="417" t="s">
        <v>444</v>
      </c>
      <c r="U6" s="417" t="s">
        <v>3</v>
      </c>
      <c r="V6" s="434" t="s">
        <v>50</v>
      </c>
      <c r="W6" s="434" t="s">
        <v>51</v>
      </c>
      <c r="X6" s="417" t="s">
        <v>52</v>
      </c>
      <c r="Y6" s="417"/>
      <c r="Z6" s="451" t="s">
        <v>251</v>
      </c>
      <c r="AA6" s="450"/>
      <c r="AB6" s="417" t="s">
        <v>252</v>
      </c>
      <c r="AC6" s="451"/>
    </row>
    <row r="7" spans="1:29" s="2" customFormat="1" ht="20.25" customHeight="1">
      <c r="A7" s="454"/>
      <c r="B7" s="434"/>
      <c r="C7" s="417"/>
      <c r="D7" s="417"/>
      <c r="E7" s="417"/>
      <c r="F7" s="417"/>
      <c r="G7" s="462"/>
      <c r="H7" s="417"/>
      <c r="I7" s="417"/>
      <c r="J7" s="462"/>
      <c r="K7" s="417"/>
      <c r="L7" s="417"/>
      <c r="M7" s="465"/>
      <c r="N7" s="417"/>
      <c r="O7" s="417"/>
      <c r="P7" s="417"/>
      <c r="Q7" s="417"/>
      <c r="R7" s="417"/>
      <c r="S7" s="417"/>
      <c r="T7" s="417"/>
      <c r="U7" s="417"/>
      <c r="V7" s="434"/>
      <c r="W7" s="434"/>
      <c r="X7" s="4" t="s">
        <v>18</v>
      </c>
      <c r="Y7" s="4" t="s">
        <v>15</v>
      </c>
      <c r="Z7" s="4" t="s">
        <v>216</v>
      </c>
      <c r="AA7" s="4" t="s">
        <v>91</v>
      </c>
      <c r="AB7" s="4" t="s">
        <v>18</v>
      </c>
      <c r="AC7" s="5" t="s">
        <v>15</v>
      </c>
    </row>
    <row r="8" spans="1:33" s="2" customFormat="1" ht="30" customHeight="1">
      <c r="A8" s="6" t="s">
        <v>237</v>
      </c>
      <c r="B8" s="22">
        <v>10</v>
      </c>
      <c r="C8" s="22">
        <v>71</v>
      </c>
      <c r="D8" s="22">
        <v>0</v>
      </c>
      <c r="E8" s="22">
        <v>852</v>
      </c>
      <c r="F8" s="22">
        <v>0</v>
      </c>
      <c r="G8" s="22">
        <v>2120</v>
      </c>
      <c r="H8" s="22">
        <v>675</v>
      </c>
      <c r="I8" s="22">
        <v>1445</v>
      </c>
      <c r="J8" s="22">
        <v>0</v>
      </c>
      <c r="K8" s="22">
        <v>0</v>
      </c>
      <c r="L8" s="103">
        <v>0</v>
      </c>
      <c r="M8" s="112"/>
      <c r="N8" s="112"/>
      <c r="O8" s="112"/>
      <c r="P8" s="22">
        <v>3</v>
      </c>
      <c r="Q8" s="22">
        <v>0</v>
      </c>
      <c r="R8" s="22">
        <v>3</v>
      </c>
      <c r="S8" s="22">
        <v>16</v>
      </c>
      <c r="T8" s="22">
        <v>8</v>
      </c>
      <c r="U8" s="22">
        <v>8</v>
      </c>
      <c r="V8" s="22">
        <v>474</v>
      </c>
      <c r="W8" s="22">
        <v>0</v>
      </c>
      <c r="X8" s="22">
        <v>1449</v>
      </c>
      <c r="Y8" s="22">
        <v>795</v>
      </c>
      <c r="Z8" s="22"/>
      <c r="AA8" s="22"/>
      <c r="AB8" s="22">
        <v>0</v>
      </c>
      <c r="AC8" s="22">
        <v>0</v>
      </c>
      <c r="AD8" s="22"/>
      <c r="AE8" s="22"/>
      <c r="AF8" s="22"/>
      <c r="AG8" s="22"/>
    </row>
    <row r="9" spans="1:33" s="2" customFormat="1" ht="30" customHeight="1">
      <c r="A9" s="6" t="s">
        <v>238</v>
      </c>
      <c r="B9" s="22">
        <v>10</v>
      </c>
      <c r="C9" s="22">
        <v>65</v>
      </c>
      <c r="D9" s="22">
        <v>0</v>
      </c>
      <c r="E9" s="22">
        <v>865</v>
      </c>
      <c r="F9" s="22">
        <v>0</v>
      </c>
      <c r="G9" s="22">
        <v>2432</v>
      </c>
      <c r="H9" s="22">
        <v>964</v>
      </c>
      <c r="I9" s="22">
        <v>1468</v>
      </c>
      <c r="J9" s="22">
        <v>0</v>
      </c>
      <c r="K9" s="22">
        <v>0</v>
      </c>
      <c r="L9" s="104">
        <v>0</v>
      </c>
      <c r="M9" s="112"/>
      <c r="N9" s="112"/>
      <c r="O9" s="112"/>
      <c r="P9" s="22">
        <v>4</v>
      </c>
      <c r="Q9" s="22">
        <v>0</v>
      </c>
      <c r="R9" s="22">
        <v>4</v>
      </c>
      <c r="S9" s="22">
        <v>14</v>
      </c>
      <c r="T9" s="22">
        <v>6</v>
      </c>
      <c r="U9" s="22">
        <v>8</v>
      </c>
      <c r="V9" s="22">
        <v>604</v>
      </c>
      <c r="W9" s="22">
        <v>0</v>
      </c>
      <c r="X9" s="22">
        <v>1585</v>
      </c>
      <c r="Y9" s="22">
        <v>815</v>
      </c>
      <c r="Z9" s="22">
        <v>0</v>
      </c>
      <c r="AA9" s="22">
        <v>0</v>
      </c>
      <c r="AB9" s="22">
        <v>0</v>
      </c>
      <c r="AC9" s="22">
        <v>0</v>
      </c>
      <c r="AD9" s="22"/>
      <c r="AE9" s="22"/>
      <c r="AF9" s="22"/>
      <c r="AG9" s="22"/>
    </row>
    <row r="10" spans="1:33" s="2" customFormat="1" ht="30" customHeight="1">
      <c r="A10" s="6" t="s">
        <v>239</v>
      </c>
      <c r="B10" s="22">
        <v>10</v>
      </c>
      <c r="C10" s="22">
        <v>65</v>
      </c>
      <c r="D10" s="22">
        <v>0</v>
      </c>
      <c r="E10" s="22">
        <v>885</v>
      </c>
      <c r="F10" s="22">
        <v>0</v>
      </c>
      <c r="G10" s="22">
        <v>2469</v>
      </c>
      <c r="H10" s="22">
        <v>951</v>
      </c>
      <c r="I10" s="22">
        <v>1518</v>
      </c>
      <c r="J10" s="22">
        <v>0</v>
      </c>
      <c r="K10" s="22">
        <v>0</v>
      </c>
      <c r="L10" s="104">
        <v>0</v>
      </c>
      <c r="M10" s="112"/>
      <c r="N10" s="112"/>
      <c r="O10" s="112"/>
      <c r="P10" s="22">
        <v>4</v>
      </c>
      <c r="Q10" s="22">
        <v>0</v>
      </c>
      <c r="R10" s="22">
        <v>4</v>
      </c>
      <c r="S10" s="22">
        <v>18</v>
      </c>
      <c r="T10" s="22">
        <v>12</v>
      </c>
      <c r="U10" s="22">
        <v>6</v>
      </c>
      <c r="V10" s="22">
        <v>604</v>
      </c>
      <c r="W10" s="22">
        <v>0</v>
      </c>
      <c r="X10" s="22">
        <v>1460</v>
      </c>
      <c r="Y10" s="22">
        <v>804</v>
      </c>
      <c r="Z10" s="22">
        <v>0</v>
      </c>
      <c r="AA10" s="22">
        <v>0</v>
      </c>
      <c r="AB10" s="22">
        <v>0</v>
      </c>
      <c r="AC10" s="22">
        <v>0</v>
      </c>
      <c r="AD10" s="22"/>
      <c r="AE10" s="22"/>
      <c r="AF10" s="22"/>
      <c r="AG10" s="22"/>
    </row>
    <row r="11" spans="1:33" s="2" customFormat="1" ht="30" customHeight="1">
      <c r="A11" s="6" t="s">
        <v>246</v>
      </c>
      <c r="B11" s="22">
        <v>10</v>
      </c>
      <c r="C11" s="22">
        <v>65</v>
      </c>
      <c r="D11" s="22">
        <v>0</v>
      </c>
      <c r="E11" s="22">
        <v>837</v>
      </c>
      <c r="F11" s="22">
        <v>0</v>
      </c>
      <c r="G11" s="22">
        <v>2171</v>
      </c>
      <c r="H11" s="22">
        <v>845</v>
      </c>
      <c r="I11" s="22">
        <v>1326</v>
      </c>
      <c r="J11" s="22">
        <v>0</v>
      </c>
      <c r="K11" s="22">
        <v>0</v>
      </c>
      <c r="L11" s="104">
        <v>0</v>
      </c>
      <c r="M11" s="112"/>
      <c r="N11" s="112"/>
      <c r="O11" s="112"/>
      <c r="P11" s="22">
        <v>4</v>
      </c>
      <c r="Q11" s="22">
        <v>0</v>
      </c>
      <c r="R11" s="22">
        <v>4</v>
      </c>
      <c r="S11" s="22">
        <v>18</v>
      </c>
      <c r="T11" s="22">
        <v>12</v>
      </c>
      <c r="U11" s="22">
        <v>6</v>
      </c>
      <c r="V11" s="22">
        <v>908</v>
      </c>
      <c r="W11" s="22">
        <v>0</v>
      </c>
      <c r="X11" s="22">
        <v>944</v>
      </c>
      <c r="Y11" s="22">
        <v>700</v>
      </c>
      <c r="Z11" s="22">
        <v>0</v>
      </c>
      <c r="AA11" s="22">
        <v>0</v>
      </c>
      <c r="AB11" s="22">
        <v>0</v>
      </c>
      <c r="AC11" s="22">
        <v>0</v>
      </c>
      <c r="AD11" s="22"/>
      <c r="AE11" s="22"/>
      <c r="AF11" s="22"/>
      <c r="AG11" s="22"/>
    </row>
    <row r="12" spans="1:33" s="2" customFormat="1" ht="30" customHeight="1">
      <c r="A12" s="6" t="s">
        <v>294</v>
      </c>
      <c r="B12" s="22">
        <v>11</v>
      </c>
      <c r="C12" s="22">
        <v>67</v>
      </c>
      <c r="D12" s="22">
        <v>1</v>
      </c>
      <c r="E12" s="22">
        <v>860</v>
      </c>
      <c r="F12" s="22">
        <v>0</v>
      </c>
      <c r="G12" s="22">
        <v>2461</v>
      </c>
      <c r="H12" s="22">
        <v>936</v>
      </c>
      <c r="I12" s="22">
        <v>1525</v>
      </c>
      <c r="J12" s="22">
        <v>0</v>
      </c>
      <c r="K12" s="22">
        <v>0</v>
      </c>
      <c r="L12" s="104">
        <v>0</v>
      </c>
      <c r="M12" s="112">
        <v>0</v>
      </c>
      <c r="N12" s="112">
        <v>0</v>
      </c>
      <c r="O12" s="112">
        <v>0</v>
      </c>
      <c r="P12" s="22">
        <v>4</v>
      </c>
      <c r="Q12" s="22">
        <v>0</v>
      </c>
      <c r="R12" s="22">
        <v>4</v>
      </c>
      <c r="S12" s="22">
        <v>17</v>
      </c>
      <c r="T12" s="22">
        <v>6</v>
      </c>
      <c r="U12" s="22">
        <v>11</v>
      </c>
      <c r="V12" s="22">
        <v>599</v>
      </c>
      <c r="W12" s="22">
        <v>0</v>
      </c>
      <c r="X12" s="22">
        <v>1070</v>
      </c>
      <c r="Y12" s="22">
        <v>798</v>
      </c>
      <c r="Z12" s="22">
        <v>0</v>
      </c>
      <c r="AA12" s="22">
        <v>0</v>
      </c>
      <c r="AB12" s="22">
        <v>0</v>
      </c>
      <c r="AC12" s="22">
        <v>0</v>
      </c>
      <c r="AD12" s="22"/>
      <c r="AE12" s="22"/>
      <c r="AF12" s="22"/>
      <c r="AG12" s="22"/>
    </row>
    <row r="13" spans="1:33" s="2" customFormat="1" ht="30" customHeight="1">
      <c r="A13" s="6" t="s">
        <v>295</v>
      </c>
      <c r="B13" s="22">
        <v>11</v>
      </c>
      <c r="C13" s="22">
        <v>68</v>
      </c>
      <c r="D13" s="22">
        <v>1</v>
      </c>
      <c r="E13" s="22">
        <v>867</v>
      </c>
      <c r="F13" s="22">
        <v>0</v>
      </c>
      <c r="G13" s="22">
        <v>2436</v>
      </c>
      <c r="H13" s="22">
        <v>917</v>
      </c>
      <c r="I13" s="22">
        <v>1519</v>
      </c>
      <c r="J13" s="22">
        <v>0</v>
      </c>
      <c r="K13" s="22">
        <v>0</v>
      </c>
      <c r="L13" s="104">
        <v>0</v>
      </c>
      <c r="M13" s="112">
        <v>0</v>
      </c>
      <c r="N13" s="112">
        <v>0</v>
      </c>
      <c r="O13" s="112">
        <v>0</v>
      </c>
      <c r="P13" s="22">
        <v>4</v>
      </c>
      <c r="Q13" s="22">
        <v>0</v>
      </c>
      <c r="R13" s="22">
        <v>4</v>
      </c>
      <c r="S13" s="22">
        <v>17</v>
      </c>
      <c r="T13" s="22">
        <v>6</v>
      </c>
      <c r="U13" s="22">
        <v>11</v>
      </c>
      <c r="V13" s="22">
        <v>586</v>
      </c>
      <c r="W13" s="22">
        <v>0</v>
      </c>
      <c r="X13" s="22">
        <v>1006</v>
      </c>
      <c r="Y13" s="22">
        <v>767</v>
      </c>
      <c r="Z13" s="22">
        <v>0</v>
      </c>
      <c r="AA13" s="22">
        <v>0</v>
      </c>
      <c r="AB13" s="22">
        <v>0</v>
      </c>
      <c r="AC13" s="22">
        <v>0</v>
      </c>
      <c r="AD13" s="22"/>
      <c r="AE13" s="22"/>
      <c r="AF13" s="22"/>
      <c r="AG13" s="22"/>
    </row>
    <row r="14" spans="1:33" s="2" customFormat="1" ht="30" customHeight="1">
      <c r="A14" s="6" t="s">
        <v>317</v>
      </c>
      <c r="B14" s="22">
        <v>11</v>
      </c>
      <c r="C14" s="22">
        <v>44</v>
      </c>
      <c r="D14" s="22">
        <v>0</v>
      </c>
      <c r="E14" s="22">
        <v>867</v>
      </c>
      <c r="F14" s="22">
        <v>0</v>
      </c>
      <c r="G14" s="22">
        <v>2197</v>
      </c>
      <c r="H14" s="22">
        <v>757</v>
      </c>
      <c r="I14" s="22">
        <v>1440</v>
      </c>
      <c r="J14" s="22">
        <v>0</v>
      </c>
      <c r="K14" s="22">
        <v>0</v>
      </c>
      <c r="L14" s="104">
        <v>0</v>
      </c>
      <c r="M14" s="22">
        <v>0</v>
      </c>
      <c r="N14" s="22">
        <v>0</v>
      </c>
      <c r="O14" s="22">
        <v>0</v>
      </c>
      <c r="P14" s="22">
        <v>4</v>
      </c>
      <c r="Q14" s="22">
        <v>0</v>
      </c>
      <c r="R14" s="22">
        <v>4</v>
      </c>
      <c r="S14" s="22">
        <v>18</v>
      </c>
      <c r="T14" s="22">
        <v>8</v>
      </c>
      <c r="U14" s="22">
        <v>10</v>
      </c>
      <c r="V14" s="22">
        <v>565</v>
      </c>
      <c r="W14" s="22">
        <v>0</v>
      </c>
      <c r="X14" s="22">
        <v>809</v>
      </c>
      <c r="Y14" s="22">
        <v>654</v>
      </c>
      <c r="Z14" s="22">
        <v>0</v>
      </c>
      <c r="AA14" s="22">
        <v>0</v>
      </c>
      <c r="AB14" s="22">
        <v>0</v>
      </c>
      <c r="AC14" s="22">
        <v>0</v>
      </c>
      <c r="AD14" s="22"/>
      <c r="AE14" s="22"/>
      <c r="AF14" s="22"/>
      <c r="AG14" s="22"/>
    </row>
    <row r="15" spans="1:33" s="2" customFormat="1" ht="30" customHeight="1">
      <c r="A15" s="339" t="s">
        <v>385</v>
      </c>
      <c r="B15" s="289">
        <f>SUM(B17:B27)</f>
        <v>9</v>
      </c>
      <c r="C15" s="289">
        <f aca="true" t="shared" si="0" ref="C15:AC15">SUM(C17:C27)</f>
        <v>42</v>
      </c>
      <c r="D15" s="289">
        <f t="shared" si="0"/>
        <v>0</v>
      </c>
      <c r="E15" s="289">
        <f t="shared" si="0"/>
        <v>864</v>
      </c>
      <c r="F15" s="289">
        <f t="shared" si="0"/>
        <v>0</v>
      </c>
      <c r="G15" s="289">
        <f t="shared" si="0"/>
        <v>2028</v>
      </c>
      <c r="H15" s="289">
        <f t="shared" si="0"/>
        <v>679</v>
      </c>
      <c r="I15" s="289">
        <f t="shared" si="0"/>
        <v>1349</v>
      </c>
      <c r="J15" s="289">
        <f t="shared" si="0"/>
        <v>0</v>
      </c>
      <c r="K15" s="289">
        <f t="shared" si="0"/>
        <v>0</v>
      </c>
      <c r="L15" s="290">
        <f t="shared" si="0"/>
        <v>0</v>
      </c>
      <c r="M15" s="289">
        <f t="shared" si="0"/>
        <v>0</v>
      </c>
      <c r="N15" s="289">
        <f t="shared" si="0"/>
        <v>0</v>
      </c>
      <c r="O15" s="289">
        <f t="shared" si="0"/>
        <v>0</v>
      </c>
      <c r="P15" s="289">
        <f t="shared" si="0"/>
        <v>4</v>
      </c>
      <c r="Q15" s="289">
        <f t="shared" si="0"/>
        <v>0</v>
      </c>
      <c r="R15" s="289">
        <f t="shared" si="0"/>
        <v>4</v>
      </c>
      <c r="S15" s="289">
        <f t="shared" si="0"/>
        <v>11</v>
      </c>
      <c r="T15" s="289">
        <f t="shared" si="0"/>
        <v>2</v>
      </c>
      <c r="U15" s="289">
        <f t="shared" si="0"/>
        <v>9</v>
      </c>
      <c r="V15" s="289">
        <f t="shared" si="0"/>
        <v>577</v>
      </c>
      <c r="W15" s="289">
        <f t="shared" si="0"/>
        <v>0</v>
      </c>
      <c r="X15" s="289">
        <f t="shared" si="0"/>
        <v>805</v>
      </c>
      <c r="Y15" s="289">
        <f t="shared" si="0"/>
        <v>659</v>
      </c>
      <c r="Z15" s="289">
        <f t="shared" si="0"/>
        <v>0</v>
      </c>
      <c r="AA15" s="289">
        <f t="shared" si="0"/>
        <v>0</v>
      </c>
      <c r="AB15" s="289">
        <f t="shared" si="0"/>
        <v>0</v>
      </c>
      <c r="AC15" s="289">
        <f t="shared" si="0"/>
        <v>0</v>
      </c>
      <c r="AD15" s="22"/>
      <c r="AE15" s="22"/>
      <c r="AF15" s="22"/>
      <c r="AG15" s="22"/>
    </row>
    <row r="16" spans="1:33" s="2" customFormat="1" ht="10.5" customHeight="1">
      <c r="A16" s="14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112"/>
      <c r="M16" s="112"/>
      <c r="N16" s="112"/>
      <c r="O16" s="11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44" s="2" customFormat="1" ht="28.5" customHeight="1">
      <c r="A17" s="299" t="s">
        <v>26</v>
      </c>
      <c r="B17" s="291">
        <v>1</v>
      </c>
      <c r="C17" s="292">
        <v>1</v>
      </c>
      <c r="D17" s="292">
        <v>0</v>
      </c>
      <c r="E17" s="292">
        <v>88</v>
      </c>
      <c r="F17" s="292">
        <v>0</v>
      </c>
      <c r="G17" s="292">
        <v>142</v>
      </c>
      <c r="H17" s="292">
        <v>111</v>
      </c>
      <c r="I17" s="292">
        <v>31</v>
      </c>
      <c r="J17" s="292">
        <v>0</v>
      </c>
      <c r="K17" s="292">
        <v>0</v>
      </c>
      <c r="L17" s="293">
        <v>0</v>
      </c>
      <c r="M17" s="292"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2</v>
      </c>
      <c r="T17" s="292">
        <f>S17-U17</f>
        <v>1</v>
      </c>
      <c r="U17" s="292">
        <v>1</v>
      </c>
      <c r="V17" s="292">
        <v>20</v>
      </c>
      <c r="W17" s="292">
        <v>0</v>
      </c>
      <c r="X17" s="292">
        <v>52</v>
      </c>
      <c r="Y17" s="292">
        <v>48</v>
      </c>
      <c r="Z17" s="348">
        <v>0</v>
      </c>
      <c r="AA17" s="348">
        <v>0</v>
      </c>
      <c r="AB17" s="348">
        <v>0</v>
      </c>
      <c r="AC17" s="348">
        <v>0</v>
      </c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90"/>
      <c r="AR17" s="90"/>
    </row>
    <row r="18" spans="1:44" s="2" customFormat="1" ht="28.5" customHeight="1">
      <c r="A18" s="299" t="s">
        <v>27</v>
      </c>
      <c r="B18" s="291">
        <v>1</v>
      </c>
      <c r="C18" s="292">
        <v>5</v>
      </c>
      <c r="D18" s="292">
        <v>0</v>
      </c>
      <c r="E18" s="292">
        <v>65</v>
      </c>
      <c r="F18" s="292">
        <v>0</v>
      </c>
      <c r="G18" s="292">
        <v>168</v>
      </c>
      <c r="H18" s="292">
        <v>96</v>
      </c>
      <c r="I18" s="292">
        <v>72</v>
      </c>
      <c r="J18" s="292">
        <v>0</v>
      </c>
      <c r="K18" s="292">
        <v>0</v>
      </c>
      <c r="L18" s="293">
        <v>0</v>
      </c>
      <c r="M18" s="292"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1</v>
      </c>
      <c r="T18" s="292">
        <f aca="true" t="shared" si="1" ref="T18:T27">S18-U18</f>
        <v>0</v>
      </c>
      <c r="U18" s="292">
        <v>1</v>
      </c>
      <c r="V18" s="292">
        <v>9</v>
      </c>
      <c r="W18" s="292">
        <v>0</v>
      </c>
      <c r="X18" s="292">
        <v>81</v>
      </c>
      <c r="Y18" s="292">
        <v>64</v>
      </c>
      <c r="Z18" s="348">
        <v>0</v>
      </c>
      <c r="AA18" s="348">
        <v>0</v>
      </c>
      <c r="AB18" s="348">
        <v>0</v>
      </c>
      <c r="AC18" s="348">
        <v>0</v>
      </c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90"/>
      <c r="AR18" s="90"/>
    </row>
    <row r="19" spans="1:44" s="2" customFormat="1" ht="28.5" customHeight="1">
      <c r="A19" s="299" t="s">
        <v>254</v>
      </c>
      <c r="B19" s="291">
        <v>1</v>
      </c>
      <c r="C19" s="292">
        <v>2</v>
      </c>
      <c r="D19" s="292">
        <v>0</v>
      </c>
      <c r="E19" s="292">
        <v>25</v>
      </c>
      <c r="F19" s="292">
        <v>0</v>
      </c>
      <c r="G19" s="292">
        <v>41</v>
      </c>
      <c r="H19" s="292">
        <v>25</v>
      </c>
      <c r="I19" s="292">
        <v>16</v>
      </c>
      <c r="J19" s="292">
        <v>0</v>
      </c>
      <c r="K19" s="292">
        <v>0</v>
      </c>
      <c r="L19" s="293">
        <v>0</v>
      </c>
      <c r="M19" s="292">
        <v>0</v>
      </c>
      <c r="N19" s="292">
        <v>0</v>
      </c>
      <c r="O19" s="292">
        <v>0</v>
      </c>
      <c r="P19" s="292">
        <v>0</v>
      </c>
      <c r="Q19" s="292">
        <v>0</v>
      </c>
      <c r="R19" s="292">
        <v>0</v>
      </c>
      <c r="S19" s="292">
        <v>1</v>
      </c>
      <c r="T19" s="292">
        <f t="shared" si="1"/>
        <v>0</v>
      </c>
      <c r="U19" s="292">
        <v>1</v>
      </c>
      <c r="V19" s="292">
        <v>7</v>
      </c>
      <c r="W19" s="292">
        <v>0</v>
      </c>
      <c r="X19" s="292">
        <v>19</v>
      </c>
      <c r="Y19" s="292">
        <v>14</v>
      </c>
      <c r="Z19" s="348">
        <v>0</v>
      </c>
      <c r="AA19" s="348">
        <v>0</v>
      </c>
      <c r="AB19" s="348">
        <v>0</v>
      </c>
      <c r="AC19" s="348">
        <v>0</v>
      </c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90"/>
      <c r="AR19" s="90"/>
    </row>
    <row r="20" spans="1:44" s="2" customFormat="1" ht="28.5" customHeight="1">
      <c r="A20" s="299" t="s">
        <v>117</v>
      </c>
      <c r="B20" s="291">
        <v>1</v>
      </c>
      <c r="C20" s="292">
        <v>6</v>
      </c>
      <c r="D20" s="292">
        <v>0</v>
      </c>
      <c r="E20" s="292">
        <v>80</v>
      </c>
      <c r="F20" s="292">
        <v>0</v>
      </c>
      <c r="G20" s="292">
        <v>204</v>
      </c>
      <c r="H20" s="292">
        <v>29</v>
      </c>
      <c r="I20" s="292">
        <v>175</v>
      </c>
      <c r="J20" s="292">
        <v>0</v>
      </c>
      <c r="K20" s="292">
        <v>0</v>
      </c>
      <c r="L20" s="293">
        <v>0</v>
      </c>
      <c r="M20" s="292">
        <v>0</v>
      </c>
      <c r="N20" s="292">
        <v>0</v>
      </c>
      <c r="O20" s="292">
        <v>0</v>
      </c>
      <c r="P20" s="292">
        <v>2</v>
      </c>
      <c r="Q20" s="292">
        <v>0</v>
      </c>
      <c r="R20" s="292">
        <v>2</v>
      </c>
      <c r="S20" s="292">
        <v>1</v>
      </c>
      <c r="T20" s="292">
        <f t="shared" si="1"/>
        <v>0</v>
      </c>
      <c r="U20" s="292">
        <v>1</v>
      </c>
      <c r="V20" s="292">
        <v>24</v>
      </c>
      <c r="W20" s="292">
        <v>0</v>
      </c>
      <c r="X20" s="292">
        <v>85</v>
      </c>
      <c r="Y20" s="292">
        <v>72</v>
      </c>
      <c r="Z20" s="348">
        <v>0</v>
      </c>
      <c r="AA20" s="348">
        <v>0</v>
      </c>
      <c r="AB20" s="348">
        <v>0</v>
      </c>
      <c r="AC20" s="348">
        <v>0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90"/>
      <c r="AR20" s="90"/>
    </row>
    <row r="21" spans="1:44" s="2" customFormat="1" ht="28.5" customHeight="1">
      <c r="A21" s="299" t="s">
        <v>119</v>
      </c>
      <c r="B21" s="291">
        <v>1</v>
      </c>
      <c r="C21" s="292">
        <v>1</v>
      </c>
      <c r="D21" s="292">
        <v>0</v>
      </c>
      <c r="E21" s="292">
        <v>21</v>
      </c>
      <c r="F21" s="292">
        <v>0</v>
      </c>
      <c r="G21" s="292">
        <v>52</v>
      </c>
      <c r="H21" s="292">
        <v>35</v>
      </c>
      <c r="I21" s="292">
        <v>17</v>
      </c>
      <c r="J21" s="292">
        <v>0</v>
      </c>
      <c r="K21" s="292">
        <v>0</v>
      </c>
      <c r="L21" s="293">
        <v>0</v>
      </c>
      <c r="M21" s="292">
        <v>0</v>
      </c>
      <c r="N21" s="292">
        <v>0</v>
      </c>
      <c r="O21" s="292">
        <v>0</v>
      </c>
      <c r="P21" s="292">
        <v>0</v>
      </c>
      <c r="Q21" s="292">
        <v>0</v>
      </c>
      <c r="R21" s="292">
        <v>0</v>
      </c>
      <c r="S21" s="292">
        <v>1</v>
      </c>
      <c r="T21" s="292">
        <f t="shared" si="1"/>
        <v>0</v>
      </c>
      <c r="U21" s="292">
        <v>1</v>
      </c>
      <c r="V21" s="292">
        <v>1</v>
      </c>
      <c r="W21" s="292">
        <v>0</v>
      </c>
      <c r="X21" s="292">
        <v>23</v>
      </c>
      <c r="Y21" s="292">
        <v>20</v>
      </c>
      <c r="Z21" s="348">
        <v>0</v>
      </c>
      <c r="AA21" s="348">
        <v>0</v>
      </c>
      <c r="AB21" s="348">
        <v>0</v>
      </c>
      <c r="AC21" s="348">
        <v>0</v>
      </c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/>
      <c r="AR21" s="90"/>
    </row>
    <row r="22" spans="1:44" s="2" customFormat="1" ht="28.5" customHeight="1">
      <c r="A22" s="299" t="s">
        <v>118</v>
      </c>
      <c r="B22" s="291" t="s">
        <v>404</v>
      </c>
      <c r="C22" s="292">
        <v>1</v>
      </c>
      <c r="D22" s="292">
        <v>0</v>
      </c>
      <c r="E22" s="292">
        <v>0</v>
      </c>
      <c r="F22" s="292"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3">
        <v>0</v>
      </c>
      <c r="M22" s="292"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 t="shared" si="1"/>
        <v>0</v>
      </c>
      <c r="U22" s="292">
        <v>0</v>
      </c>
      <c r="V22" s="292">
        <v>5</v>
      </c>
      <c r="W22" s="292">
        <v>0</v>
      </c>
      <c r="X22" s="292">
        <v>0</v>
      </c>
      <c r="Y22" s="292">
        <v>0</v>
      </c>
      <c r="Z22" s="348">
        <v>0</v>
      </c>
      <c r="AA22" s="348">
        <v>0</v>
      </c>
      <c r="AB22" s="348">
        <v>0</v>
      </c>
      <c r="AC22" s="348">
        <v>0</v>
      </c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90"/>
      <c r="AR22" s="90"/>
    </row>
    <row r="23" spans="1:44" s="2" customFormat="1" ht="28.5" customHeight="1">
      <c r="A23" s="299" t="s">
        <v>120</v>
      </c>
      <c r="B23" s="291" t="s">
        <v>404</v>
      </c>
      <c r="C23" s="292">
        <v>1</v>
      </c>
      <c r="D23" s="292">
        <v>0</v>
      </c>
      <c r="E23" s="292">
        <v>0</v>
      </c>
      <c r="F23" s="292"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3">
        <v>0</v>
      </c>
      <c r="M23" s="292">
        <v>0</v>
      </c>
      <c r="N23" s="292">
        <v>0</v>
      </c>
      <c r="O23" s="292">
        <v>0</v>
      </c>
      <c r="P23" s="292">
        <v>0</v>
      </c>
      <c r="Q23" s="292">
        <v>0</v>
      </c>
      <c r="R23" s="292">
        <v>0</v>
      </c>
      <c r="S23" s="292">
        <v>0</v>
      </c>
      <c r="T23" s="292">
        <f t="shared" si="1"/>
        <v>0</v>
      </c>
      <c r="U23" s="292">
        <v>0</v>
      </c>
      <c r="V23" s="292">
        <v>1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v>0</v>
      </c>
      <c r="AC23" s="292">
        <v>0</v>
      </c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90"/>
      <c r="AR23" s="90"/>
    </row>
    <row r="24" spans="1:44" s="2" customFormat="1" ht="28.5" customHeight="1">
      <c r="A24" s="299" t="s">
        <v>128</v>
      </c>
      <c r="B24" s="348">
        <v>1</v>
      </c>
      <c r="C24" s="348">
        <v>7</v>
      </c>
      <c r="D24" s="348">
        <v>0</v>
      </c>
      <c r="E24" s="348">
        <v>45</v>
      </c>
      <c r="F24" s="348">
        <v>0</v>
      </c>
      <c r="G24" s="348">
        <v>100</v>
      </c>
      <c r="H24" s="292">
        <v>14</v>
      </c>
      <c r="I24" s="348">
        <v>86</v>
      </c>
      <c r="J24" s="349">
        <v>0</v>
      </c>
      <c r="K24" s="349">
        <v>0</v>
      </c>
      <c r="L24" s="295">
        <v>0</v>
      </c>
      <c r="M24" s="348">
        <v>0</v>
      </c>
      <c r="N24" s="348">
        <v>0</v>
      </c>
      <c r="O24" s="348">
        <v>0</v>
      </c>
      <c r="P24" s="348">
        <v>2</v>
      </c>
      <c r="Q24" s="348">
        <v>0</v>
      </c>
      <c r="R24" s="348">
        <v>2</v>
      </c>
      <c r="S24" s="348">
        <v>0</v>
      </c>
      <c r="T24" s="292">
        <f t="shared" si="1"/>
        <v>0</v>
      </c>
      <c r="U24" s="348">
        <v>0</v>
      </c>
      <c r="V24" s="348">
        <v>34</v>
      </c>
      <c r="W24" s="292">
        <v>0</v>
      </c>
      <c r="X24" s="348">
        <v>63</v>
      </c>
      <c r="Y24" s="348">
        <v>43</v>
      </c>
      <c r="Z24" s="349">
        <v>0</v>
      </c>
      <c r="AA24" s="349">
        <v>0</v>
      </c>
      <c r="AB24" s="348">
        <v>0</v>
      </c>
      <c r="AC24" s="348">
        <v>0</v>
      </c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89"/>
      <c r="AP24" s="89"/>
      <c r="AQ24" s="90"/>
      <c r="AR24" s="90"/>
    </row>
    <row r="25" spans="1:44" s="18" customFormat="1" ht="28.5" customHeight="1">
      <c r="A25" s="300" t="s">
        <v>405</v>
      </c>
      <c r="B25" s="294">
        <v>1</v>
      </c>
      <c r="C25" s="294">
        <v>10</v>
      </c>
      <c r="D25" s="294">
        <v>0</v>
      </c>
      <c r="E25" s="294">
        <v>47</v>
      </c>
      <c r="F25" s="294">
        <v>0</v>
      </c>
      <c r="G25" s="294">
        <v>99</v>
      </c>
      <c r="H25" s="292">
        <v>30</v>
      </c>
      <c r="I25" s="294">
        <v>69</v>
      </c>
      <c r="J25" s="294">
        <v>0</v>
      </c>
      <c r="K25" s="294">
        <v>0</v>
      </c>
      <c r="L25" s="295">
        <v>0</v>
      </c>
      <c r="M25" s="294">
        <v>0</v>
      </c>
      <c r="N25" s="294">
        <v>0</v>
      </c>
      <c r="O25" s="294">
        <v>0</v>
      </c>
      <c r="P25" s="294">
        <v>0</v>
      </c>
      <c r="Q25" s="294">
        <v>0</v>
      </c>
      <c r="R25" s="294">
        <v>0</v>
      </c>
      <c r="S25" s="294">
        <v>1</v>
      </c>
      <c r="T25" s="292">
        <f t="shared" si="1"/>
        <v>0</v>
      </c>
      <c r="U25" s="294">
        <v>1</v>
      </c>
      <c r="V25" s="294">
        <v>20</v>
      </c>
      <c r="W25" s="294">
        <v>0</v>
      </c>
      <c r="X25" s="294">
        <v>40</v>
      </c>
      <c r="Y25" s="294">
        <v>28</v>
      </c>
      <c r="Z25" s="294">
        <v>0</v>
      </c>
      <c r="AA25" s="294">
        <v>0</v>
      </c>
      <c r="AB25" s="294">
        <v>0</v>
      </c>
      <c r="AC25" s="294">
        <v>0</v>
      </c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77"/>
      <c r="AP25" s="77"/>
      <c r="AQ25" s="77"/>
      <c r="AR25" s="77"/>
    </row>
    <row r="26" spans="1:44" s="18" customFormat="1" ht="28.5" customHeight="1">
      <c r="A26" s="300" t="s">
        <v>129</v>
      </c>
      <c r="B26" s="294">
        <v>1</v>
      </c>
      <c r="C26" s="294">
        <v>7</v>
      </c>
      <c r="D26" s="294">
        <v>0</v>
      </c>
      <c r="E26" s="294">
        <v>120</v>
      </c>
      <c r="F26" s="294">
        <v>0</v>
      </c>
      <c r="G26" s="294">
        <v>331</v>
      </c>
      <c r="H26" s="292">
        <v>89</v>
      </c>
      <c r="I26" s="294">
        <v>242</v>
      </c>
      <c r="J26" s="294">
        <v>0</v>
      </c>
      <c r="K26" s="294">
        <v>0</v>
      </c>
      <c r="L26" s="295">
        <v>0</v>
      </c>
      <c r="M26" s="294">
        <v>0</v>
      </c>
      <c r="N26" s="294">
        <v>0</v>
      </c>
      <c r="O26" s="294">
        <v>0</v>
      </c>
      <c r="P26" s="294">
        <v>0</v>
      </c>
      <c r="Q26" s="294">
        <v>0</v>
      </c>
      <c r="R26" s="294">
        <v>0</v>
      </c>
      <c r="S26" s="294">
        <v>1</v>
      </c>
      <c r="T26" s="292">
        <f t="shared" si="1"/>
        <v>0</v>
      </c>
      <c r="U26" s="294">
        <v>1</v>
      </c>
      <c r="V26" s="294">
        <v>92</v>
      </c>
      <c r="W26" s="294">
        <v>0</v>
      </c>
      <c r="X26" s="294">
        <v>139</v>
      </c>
      <c r="Y26" s="294">
        <v>111</v>
      </c>
      <c r="Z26" s="349">
        <v>0</v>
      </c>
      <c r="AA26" s="349">
        <v>0</v>
      </c>
      <c r="AB26" s="294">
        <v>0</v>
      </c>
      <c r="AC26" s="294">
        <v>0</v>
      </c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77"/>
      <c r="AP26" s="77"/>
      <c r="AQ26" s="77"/>
      <c r="AR26" s="77"/>
    </row>
    <row r="27" spans="1:44" s="2" customFormat="1" ht="28.5" customHeight="1">
      <c r="A27" s="301" t="s">
        <v>28</v>
      </c>
      <c r="B27" s="296">
        <v>1</v>
      </c>
      <c r="C27" s="297">
        <v>1</v>
      </c>
      <c r="D27" s="297">
        <v>0</v>
      </c>
      <c r="E27" s="297">
        <v>373</v>
      </c>
      <c r="F27" s="297">
        <v>0</v>
      </c>
      <c r="G27" s="297">
        <v>891</v>
      </c>
      <c r="H27" s="297">
        <v>250</v>
      </c>
      <c r="I27" s="297">
        <v>641</v>
      </c>
      <c r="J27" s="297">
        <v>0</v>
      </c>
      <c r="K27" s="297">
        <v>0</v>
      </c>
      <c r="L27" s="298">
        <v>0</v>
      </c>
      <c r="M27" s="297">
        <v>0</v>
      </c>
      <c r="N27" s="297">
        <v>0</v>
      </c>
      <c r="O27" s="297">
        <v>0</v>
      </c>
      <c r="P27" s="297">
        <v>0</v>
      </c>
      <c r="Q27" s="297">
        <v>0</v>
      </c>
      <c r="R27" s="297">
        <v>0</v>
      </c>
      <c r="S27" s="297">
        <v>3</v>
      </c>
      <c r="T27" s="297">
        <f t="shared" si="1"/>
        <v>1</v>
      </c>
      <c r="U27" s="297">
        <v>2</v>
      </c>
      <c r="V27" s="297">
        <v>364</v>
      </c>
      <c r="W27" s="297">
        <v>0</v>
      </c>
      <c r="X27" s="297">
        <v>303</v>
      </c>
      <c r="Y27" s="297">
        <v>259</v>
      </c>
      <c r="Z27" s="297">
        <v>0</v>
      </c>
      <c r="AA27" s="297">
        <v>0</v>
      </c>
      <c r="AB27" s="297">
        <v>0</v>
      </c>
      <c r="AC27" s="297">
        <v>0</v>
      </c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89"/>
      <c r="AP27" s="89"/>
      <c r="AQ27" s="90"/>
      <c r="AR27" s="90"/>
    </row>
    <row r="28" spans="1:29" s="2" customFormat="1" ht="19.5" customHeight="1">
      <c r="A28" s="73" t="s">
        <v>356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="90" customFormat="1" ht="19.5" customHeight="1">
      <c r="A29" s="73" t="s">
        <v>357</v>
      </c>
    </row>
    <row r="30" ht="13.5">
      <c r="B30" s="16"/>
    </row>
  </sheetData>
  <sheetProtection/>
  <mergeCells count="35">
    <mergeCell ref="K6:K7"/>
    <mergeCell ref="N6:N7"/>
    <mergeCell ref="Q6:Q7"/>
    <mergeCell ref="T6:T7"/>
    <mergeCell ref="J6:J7"/>
    <mergeCell ref="L6:L7"/>
    <mergeCell ref="O6:O7"/>
    <mergeCell ref="G5:I5"/>
    <mergeCell ref="J5:L5"/>
    <mergeCell ref="G6:G7"/>
    <mergeCell ref="I6:I7"/>
    <mergeCell ref="H6:H7"/>
    <mergeCell ref="U6:U7"/>
    <mergeCell ref="P6:P7"/>
    <mergeCell ref="R6:R7"/>
    <mergeCell ref="M5:O5"/>
    <mergeCell ref="M6:M7"/>
    <mergeCell ref="P5:R5"/>
    <mergeCell ref="S5:U5"/>
    <mergeCell ref="S6:S7"/>
    <mergeCell ref="AB6:AC6"/>
    <mergeCell ref="V5:W5"/>
    <mergeCell ref="X5:AC5"/>
    <mergeCell ref="V6:V7"/>
    <mergeCell ref="W6:W7"/>
    <mergeCell ref="Z6:AA6"/>
    <mergeCell ref="X6:Y6"/>
    <mergeCell ref="A5:A7"/>
    <mergeCell ref="B5:B7"/>
    <mergeCell ref="C5:D5"/>
    <mergeCell ref="E5:F5"/>
    <mergeCell ref="C6:C7"/>
    <mergeCell ref="D6:D7"/>
    <mergeCell ref="E6:E7"/>
    <mergeCell ref="F6:F7"/>
  </mergeCells>
  <printOptions/>
  <pageMargins left="0.35433070866141736" right="0.31496062992125984" top="0.5511811023622047" bottom="0.15748031496062992" header="0.4724409448818898" footer="0.15748031496062992"/>
  <pageSetup fitToHeight="1" fitToWidth="1" horizontalDpi="600" verticalDpi="6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4"/>
  <sheetViews>
    <sheetView zoomScalePageLayoutView="0" workbookViewId="0" topLeftCell="A1">
      <selection activeCell="A2" sqref="A2:C2"/>
    </sheetView>
  </sheetViews>
  <sheetFormatPr defaultColWidth="8.88671875" defaultRowHeight="13.5"/>
  <cols>
    <col min="1" max="1" width="16.4453125" style="241" customWidth="1"/>
    <col min="2" max="2" width="5.88671875" style="241" customWidth="1"/>
    <col min="3" max="3" width="6.5546875" style="241" customWidth="1"/>
    <col min="4" max="12" width="6.99609375" style="241" customWidth="1"/>
    <col min="13" max="13" width="7.5546875" style="241" customWidth="1"/>
    <col min="14" max="14" width="7.3359375" style="241" customWidth="1"/>
    <col min="15" max="15" width="8.10546875" style="241" customWidth="1"/>
    <col min="16" max="16" width="6.10546875" style="241" customWidth="1"/>
    <col min="17" max="17" width="6.99609375" style="241" customWidth="1"/>
    <col min="18" max="18" width="7.5546875" style="241" customWidth="1"/>
    <col min="19" max="16384" width="8.88671875" style="241" customWidth="1"/>
  </cols>
  <sheetData>
    <row r="1" ht="13.5"/>
    <row r="2" spans="1:3" s="217" customFormat="1" ht="21" customHeight="1">
      <c r="A2" s="467" t="s">
        <v>126</v>
      </c>
      <c r="B2" s="467"/>
      <c r="C2" s="467"/>
    </row>
    <row r="3" s="218" customFormat="1" ht="13.5"/>
    <row r="4" spans="1:4" s="220" customFormat="1" ht="18.75" customHeight="1">
      <c r="A4" s="219" t="s">
        <v>345</v>
      </c>
      <c r="D4" s="221" t="s">
        <v>0</v>
      </c>
    </row>
    <row r="5" spans="1:18" s="220" customFormat="1" ht="16.5" customHeight="1">
      <c r="A5" s="468" t="s">
        <v>485</v>
      </c>
      <c r="B5" s="471" t="s">
        <v>76</v>
      </c>
      <c r="C5" s="471" t="s">
        <v>17</v>
      </c>
      <c r="D5" s="469" t="s">
        <v>6</v>
      </c>
      <c r="E5" s="469"/>
      <c r="F5" s="469"/>
      <c r="G5" s="469" t="s">
        <v>46</v>
      </c>
      <c r="H5" s="469"/>
      <c r="I5" s="469"/>
      <c r="J5" s="469" t="s">
        <v>440</v>
      </c>
      <c r="K5" s="469"/>
      <c r="L5" s="469"/>
      <c r="M5" s="471" t="s">
        <v>447</v>
      </c>
      <c r="N5" s="475"/>
      <c r="O5" s="476" t="s">
        <v>22</v>
      </c>
      <c r="P5" s="470" t="s">
        <v>53</v>
      </c>
      <c r="Q5" s="470" t="s">
        <v>448</v>
      </c>
      <c r="R5" s="473" t="s">
        <v>442</v>
      </c>
    </row>
    <row r="6" spans="1:18" s="220" customFormat="1" ht="24.75" customHeight="1">
      <c r="A6" s="468"/>
      <c r="B6" s="472"/>
      <c r="C6" s="472"/>
      <c r="D6" s="222" t="s">
        <v>1</v>
      </c>
      <c r="E6" s="222" t="s">
        <v>2</v>
      </c>
      <c r="F6" s="222" t="s">
        <v>3</v>
      </c>
      <c r="G6" s="223" t="s">
        <v>1</v>
      </c>
      <c r="H6" s="222" t="s">
        <v>112</v>
      </c>
      <c r="I6" s="222" t="s">
        <v>3</v>
      </c>
      <c r="J6" s="222" t="s">
        <v>1</v>
      </c>
      <c r="K6" s="222" t="s">
        <v>112</v>
      </c>
      <c r="L6" s="222" t="s">
        <v>3</v>
      </c>
      <c r="M6" s="222" t="s">
        <v>77</v>
      </c>
      <c r="N6" s="223" t="s">
        <v>78</v>
      </c>
      <c r="O6" s="477"/>
      <c r="P6" s="470"/>
      <c r="Q6" s="470"/>
      <c r="R6" s="474"/>
    </row>
    <row r="7" spans="1:20" s="228" customFormat="1" ht="27" customHeight="1">
      <c r="A7" s="224" t="s">
        <v>236</v>
      </c>
      <c r="B7" s="225">
        <v>6</v>
      </c>
      <c r="C7" s="150">
        <v>135</v>
      </c>
      <c r="D7" s="150">
        <v>1256</v>
      </c>
      <c r="E7" s="108">
        <v>650</v>
      </c>
      <c r="F7" s="150">
        <v>606</v>
      </c>
      <c r="G7" s="150">
        <v>221</v>
      </c>
      <c r="H7" s="108">
        <v>98</v>
      </c>
      <c r="I7" s="150">
        <v>123</v>
      </c>
      <c r="J7" s="108">
        <v>27</v>
      </c>
      <c r="K7" s="108">
        <v>16</v>
      </c>
      <c r="L7" s="226">
        <v>11</v>
      </c>
      <c r="M7" s="108">
        <v>441</v>
      </c>
      <c r="N7" s="150">
        <v>26</v>
      </c>
      <c r="O7" s="150">
        <v>390</v>
      </c>
      <c r="P7" s="108">
        <v>22</v>
      </c>
      <c r="Q7" s="108">
        <v>29</v>
      </c>
      <c r="R7" s="108">
        <v>117</v>
      </c>
      <c r="S7" s="227"/>
      <c r="T7" s="227"/>
    </row>
    <row r="8" spans="1:20" s="228" customFormat="1" ht="27" customHeight="1">
      <c r="A8" s="224" t="s">
        <v>234</v>
      </c>
      <c r="B8" s="229">
        <v>7</v>
      </c>
      <c r="C8" s="151">
        <v>136</v>
      </c>
      <c r="D8" s="152">
        <v>1250</v>
      </c>
      <c r="E8" s="230">
        <v>626</v>
      </c>
      <c r="F8" s="151">
        <v>624</v>
      </c>
      <c r="G8" s="108">
        <v>217</v>
      </c>
      <c r="H8" s="230">
        <v>99</v>
      </c>
      <c r="I8" s="151">
        <v>118</v>
      </c>
      <c r="J8" s="151">
        <v>27</v>
      </c>
      <c r="K8" s="230">
        <v>16</v>
      </c>
      <c r="L8" s="231">
        <v>11</v>
      </c>
      <c r="M8" s="230">
        <v>438</v>
      </c>
      <c r="N8" s="151">
        <v>139</v>
      </c>
      <c r="O8" s="151">
        <v>464</v>
      </c>
      <c r="P8" s="230">
        <v>22</v>
      </c>
      <c r="Q8" s="230">
        <v>29</v>
      </c>
      <c r="R8" s="230">
        <v>116</v>
      </c>
      <c r="S8" s="227"/>
      <c r="T8" s="227"/>
    </row>
    <row r="9" spans="1:20" s="228" customFormat="1" ht="27" customHeight="1">
      <c r="A9" s="224" t="s">
        <v>235</v>
      </c>
      <c r="B9" s="229">
        <v>6</v>
      </c>
      <c r="C9" s="151">
        <v>133</v>
      </c>
      <c r="D9" s="152">
        <v>1117</v>
      </c>
      <c r="E9" s="230">
        <v>530</v>
      </c>
      <c r="F9" s="151">
        <v>587</v>
      </c>
      <c r="G9" s="108">
        <v>213</v>
      </c>
      <c r="H9" s="230">
        <v>97</v>
      </c>
      <c r="I9" s="151">
        <v>116</v>
      </c>
      <c r="J9" s="151">
        <v>27</v>
      </c>
      <c r="K9" s="230">
        <v>16</v>
      </c>
      <c r="L9" s="231">
        <v>11</v>
      </c>
      <c r="M9" s="230">
        <v>264</v>
      </c>
      <c r="N9" s="151">
        <v>166</v>
      </c>
      <c r="O9" s="151">
        <v>391</v>
      </c>
      <c r="P9" s="230">
        <v>22</v>
      </c>
      <c r="Q9" s="230">
        <v>29</v>
      </c>
      <c r="R9" s="230">
        <v>115</v>
      </c>
      <c r="S9" s="227"/>
      <c r="T9" s="227"/>
    </row>
    <row r="10" spans="1:20" s="228" customFormat="1" ht="27" customHeight="1">
      <c r="A10" s="224" t="s">
        <v>245</v>
      </c>
      <c r="B10" s="229">
        <v>6</v>
      </c>
      <c r="C10" s="151">
        <v>131</v>
      </c>
      <c r="D10" s="152">
        <v>1070</v>
      </c>
      <c r="E10" s="230">
        <v>519</v>
      </c>
      <c r="F10" s="151">
        <v>551</v>
      </c>
      <c r="G10" s="152">
        <v>214</v>
      </c>
      <c r="H10" s="230">
        <v>92</v>
      </c>
      <c r="I10" s="151">
        <v>122</v>
      </c>
      <c r="J10" s="230">
        <v>28</v>
      </c>
      <c r="K10" s="230">
        <v>16</v>
      </c>
      <c r="L10" s="231">
        <v>12</v>
      </c>
      <c r="M10" s="230">
        <v>371</v>
      </c>
      <c r="N10" s="151">
        <v>70</v>
      </c>
      <c r="O10" s="151">
        <v>356</v>
      </c>
      <c r="P10" s="230">
        <v>22</v>
      </c>
      <c r="Q10" s="230">
        <v>29</v>
      </c>
      <c r="R10" s="230">
        <v>183</v>
      </c>
      <c r="S10" s="227"/>
      <c r="T10" s="227"/>
    </row>
    <row r="11" spans="1:20" s="228" customFormat="1" ht="27" customHeight="1">
      <c r="A11" s="224" t="s">
        <v>289</v>
      </c>
      <c r="B11" s="229">
        <v>6</v>
      </c>
      <c r="C11" s="151">
        <v>131</v>
      </c>
      <c r="D11" s="232">
        <v>1100</v>
      </c>
      <c r="E11" s="232">
        <v>519</v>
      </c>
      <c r="F11" s="232">
        <v>581</v>
      </c>
      <c r="G11" s="232">
        <v>214</v>
      </c>
      <c r="H11" s="232">
        <v>90</v>
      </c>
      <c r="I11" s="232">
        <v>124</v>
      </c>
      <c r="J11" s="232">
        <v>28</v>
      </c>
      <c r="K11" s="232">
        <v>16</v>
      </c>
      <c r="L11" s="233">
        <v>12</v>
      </c>
      <c r="M11" s="234">
        <v>334</v>
      </c>
      <c r="N11" s="232">
        <v>232</v>
      </c>
      <c r="O11" s="232">
        <v>412</v>
      </c>
      <c r="P11" s="232">
        <v>22.3</v>
      </c>
      <c r="Q11" s="232">
        <v>29.9</v>
      </c>
      <c r="R11" s="232">
        <v>111</v>
      </c>
      <c r="S11" s="227"/>
      <c r="T11" s="227"/>
    </row>
    <row r="12" spans="1:20" s="228" customFormat="1" ht="27" customHeight="1">
      <c r="A12" s="224" t="s">
        <v>291</v>
      </c>
      <c r="B12" s="229">
        <v>6</v>
      </c>
      <c r="C12" s="151">
        <v>129</v>
      </c>
      <c r="D12" s="125">
        <v>1152</v>
      </c>
      <c r="E12" s="235">
        <v>518</v>
      </c>
      <c r="F12" s="232">
        <v>634</v>
      </c>
      <c r="G12" s="125">
        <v>206</v>
      </c>
      <c r="H12" s="235">
        <v>87</v>
      </c>
      <c r="I12" s="232">
        <v>119</v>
      </c>
      <c r="J12" s="232">
        <v>28</v>
      </c>
      <c r="K12" s="235">
        <v>16</v>
      </c>
      <c r="L12" s="233">
        <v>12</v>
      </c>
      <c r="M12" s="235">
        <v>352</v>
      </c>
      <c r="N12" s="232">
        <v>8</v>
      </c>
      <c r="O12" s="232">
        <v>217</v>
      </c>
      <c r="P12" s="236">
        <v>22</v>
      </c>
      <c r="Q12" s="236">
        <v>30</v>
      </c>
      <c r="R12" s="235">
        <v>112</v>
      </c>
      <c r="S12" s="227"/>
      <c r="T12" s="227"/>
    </row>
    <row r="13" spans="1:20" s="228" customFormat="1" ht="27" customHeight="1">
      <c r="A13" s="224" t="s">
        <v>316</v>
      </c>
      <c r="B13" s="229">
        <v>6</v>
      </c>
      <c r="C13" s="151">
        <v>128</v>
      </c>
      <c r="D13" s="237">
        <v>1157</v>
      </c>
      <c r="E13" s="151">
        <v>496</v>
      </c>
      <c r="F13" s="151">
        <v>661</v>
      </c>
      <c r="G13" s="151">
        <v>217</v>
      </c>
      <c r="H13" s="151">
        <v>96</v>
      </c>
      <c r="I13" s="151">
        <v>121</v>
      </c>
      <c r="J13" s="151">
        <v>26</v>
      </c>
      <c r="K13" s="151">
        <v>15</v>
      </c>
      <c r="L13" s="231">
        <v>11</v>
      </c>
      <c r="M13" s="151">
        <v>341</v>
      </c>
      <c r="N13" s="151">
        <v>13</v>
      </c>
      <c r="O13" s="151">
        <v>357</v>
      </c>
      <c r="P13" s="151">
        <v>22</v>
      </c>
      <c r="Q13" s="151">
        <v>29</v>
      </c>
      <c r="R13" s="151">
        <v>109</v>
      </c>
      <c r="S13" s="227"/>
      <c r="T13" s="227"/>
    </row>
    <row r="14" spans="1:20" s="228" customFormat="1" ht="27" customHeight="1">
      <c r="A14" s="302" t="s">
        <v>388</v>
      </c>
      <c r="B14" s="303">
        <v>6</v>
      </c>
      <c r="C14" s="304">
        <v>128</v>
      </c>
      <c r="D14" s="305">
        <v>1154</v>
      </c>
      <c r="E14" s="304">
        <v>475</v>
      </c>
      <c r="F14" s="304">
        <v>679</v>
      </c>
      <c r="G14" s="304">
        <v>216</v>
      </c>
      <c r="H14" s="304">
        <v>93</v>
      </c>
      <c r="I14" s="304">
        <v>123</v>
      </c>
      <c r="J14" s="304">
        <v>25</v>
      </c>
      <c r="K14" s="304">
        <v>15</v>
      </c>
      <c r="L14" s="306">
        <v>10</v>
      </c>
      <c r="M14" s="304">
        <v>392</v>
      </c>
      <c r="N14" s="304">
        <v>6</v>
      </c>
      <c r="O14" s="304">
        <v>402</v>
      </c>
      <c r="P14" s="304">
        <v>24</v>
      </c>
      <c r="Q14" s="304">
        <v>29</v>
      </c>
      <c r="R14" s="304">
        <v>176</v>
      </c>
      <c r="S14" s="227"/>
      <c r="T14" s="227"/>
    </row>
    <row r="15" spans="1:20" s="228" customFormat="1" ht="9" customHeight="1">
      <c r="A15" s="224"/>
      <c r="B15" s="229"/>
      <c r="C15" s="151"/>
      <c r="D15" s="325"/>
      <c r="E15" s="326"/>
      <c r="F15" s="327"/>
      <c r="G15" s="325"/>
      <c r="H15" s="326"/>
      <c r="I15" s="327"/>
      <c r="J15" s="327"/>
      <c r="K15" s="326"/>
      <c r="L15" s="327"/>
      <c r="M15" s="326"/>
      <c r="N15" s="327"/>
      <c r="O15" s="327"/>
      <c r="P15" s="326"/>
      <c r="Q15" s="326"/>
      <c r="R15" s="326"/>
      <c r="S15" s="227"/>
      <c r="T15" s="227"/>
    </row>
    <row r="16" spans="1:27" s="228" customFormat="1" ht="25.5" customHeight="1">
      <c r="A16" s="398" t="s">
        <v>29</v>
      </c>
      <c r="B16" s="303">
        <v>1</v>
      </c>
      <c r="C16" s="294">
        <v>20</v>
      </c>
      <c r="D16" s="399">
        <v>577</v>
      </c>
      <c r="E16" s="399">
        <v>108</v>
      </c>
      <c r="F16" s="294">
        <v>469</v>
      </c>
      <c r="G16" s="292" t="s">
        <v>389</v>
      </c>
      <c r="H16" s="292" t="s">
        <v>389</v>
      </c>
      <c r="I16" s="292" t="s">
        <v>389</v>
      </c>
      <c r="J16" s="292" t="s">
        <v>389</v>
      </c>
      <c r="K16" s="292" t="s">
        <v>389</v>
      </c>
      <c r="L16" s="293" t="s">
        <v>389</v>
      </c>
      <c r="M16" s="294">
        <v>184</v>
      </c>
      <c r="N16" s="292" t="s">
        <v>389</v>
      </c>
      <c r="O16" s="292">
        <v>218</v>
      </c>
      <c r="P16" s="292" t="s">
        <v>389</v>
      </c>
      <c r="Q16" s="292" t="s">
        <v>389</v>
      </c>
      <c r="R16" s="292" t="s">
        <v>389</v>
      </c>
      <c r="S16" s="124"/>
      <c r="T16" s="124"/>
      <c r="U16" s="123"/>
      <c r="V16" s="124"/>
      <c r="W16" s="124"/>
      <c r="X16" s="124"/>
      <c r="Y16" s="238"/>
      <c r="Z16" s="239"/>
      <c r="AA16" s="238"/>
    </row>
    <row r="17" spans="1:18" s="228" customFormat="1" ht="23.25" customHeight="1">
      <c r="A17" s="307" t="s">
        <v>390</v>
      </c>
      <c r="B17" s="308">
        <v>5</v>
      </c>
      <c r="C17" s="309">
        <v>108</v>
      </c>
      <c r="D17" s="310">
        <v>577</v>
      </c>
      <c r="E17" s="311">
        <v>367</v>
      </c>
      <c r="F17" s="311">
        <v>210</v>
      </c>
      <c r="G17" s="310">
        <v>216</v>
      </c>
      <c r="H17" s="311">
        <v>93</v>
      </c>
      <c r="I17" s="311">
        <v>123</v>
      </c>
      <c r="J17" s="311">
        <v>25</v>
      </c>
      <c r="K17" s="311">
        <v>15</v>
      </c>
      <c r="L17" s="312">
        <v>10</v>
      </c>
      <c r="M17" s="311">
        <v>208</v>
      </c>
      <c r="N17" s="311">
        <v>6</v>
      </c>
      <c r="O17" s="311">
        <v>184</v>
      </c>
      <c r="P17" s="311">
        <v>24</v>
      </c>
      <c r="Q17" s="311">
        <v>29</v>
      </c>
      <c r="R17" s="311">
        <v>176</v>
      </c>
    </row>
    <row r="18" spans="1:23" s="90" customFormat="1" ht="19.5" customHeight="1">
      <c r="A18" s="73" t="s">
        <v>391</v>
      </c>
      <c r="V18" s="355"/>
      <c r="W18" s="355"/>
    </row>
    <row r="19" spans="1:23" s="90" customFormat="1" ht="15" customHeight="1">
      <c r="A19" s="73" t="s">
        <v>392</v>
      </c>
      <c r="L19" s="131"/>
      <c r="M19" s="131"/>
      <c r="V19" s="355"/>
      <c r="W19" s="355"/>
    </row>
    <row r="20" spans="1:23" s="132" customFormat="1" ht="15" customHeight="1">
      <c r="A20" s="90" t="s">
        <v>393</v>
      </c>
      <c r="D20" s="133"/>
      <c r="E20" s="133"/>
      <c r="V20" s="134"/>
      <c r="W20" s="134"/>
    </row>
    <row r="21" spans="1:22" s="135" customFormat="1" ht="15" customHeight="1">
      <c r="A21" s="73" t="s">
        <v>394</v>
      </c>
      <c r="V21" s="136"/>
    </row>
    <row r="22" spans="1:22" s="135" customFormat="1" ht="15" customHeight="1">
      <c r="A22" s="73" t="s">
        <v>395</v>
      </c>
      <c r="V22" s="136"/>
    </row>
    <row r="23" s="240" customFormat="1" ht="15" customHeight="1">
      <c r="A23" s="73" t="s">
        <v>396</v>
      </c>
    </row>
    <row r="24" s="240" customFormat="1" ht="13.5">
      <c r="A24" s="73" t="s">
        <v>397</v>
      </c>
    </row>
    <row r="27" ht="14.25" customHeight="1"/>
    <row r="29" ht="14.25" customHeight="1"/>
  </sheetData>
  <sheetProtection/>
  <mergeCells count="12">
    <mergeCell ref="R5:R6"/>
    <mergeCell ref="G5:I5"/>
    <mergeCell ref="J5:L5"/>
    <mergeCell ref="M5:N5"/>
    <mergeCell ref="P5:P6"/>
    <mergeCell ref="O5:O6"/>
    <mergeCell ref="A2:C2"/>
    <mergeCell ref="A5:A6"/>
    <mergeCell ref="D5:F5"/>
    <mergeCell ref="Q5:Q6"/>
    <mergeCell ref="B5:B6"/>
    <mergeCell ref="C5:C6"/>
  </mergeCells>
  <printOptions/>
  <pageMargins left="0.15748031496062992" right="0.15748031496062992" top="0.984251968503937" bottom="0.984251968503937" header="0.5118110236220472" footer="0.5118110236220472"/>
  <pageSetup fitToHeight="1" fitToWidth="1" horizontalDpi="300" verticalDpi="300" orientation="landscape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E17"/>
  <sheetViews>
    <sheetView zoomScalePageLayoutView="0" workbookViewId="0" topLeftCell="A1">
      <selection activeCell="A2" sqref="A2"/>
    </sheetView>
  </sheetViews>
  <sheetFormatPr defaultColWidth="8.21484375" defaultRowHeight="13.5"/>
  <cols>
    <col min="1" max="1" width="8.21484375" style="59" customWidth="1"/>
    <col min="2" max="28" width="6.77734375" style="59" customWidth="1"/>
    <col min="29" max="29" width="8.4453125" style="59" bestFit="1" customWidth="1"/>
    <col min="30" max="16384" width="8.21484375" style="59" customWidth="1"/>
  </cols>
  <sheetData>
    <row r="1" spans="2:29" s="57" customFormat="1" ht="18.75">
      <c r="B1" s="56"/>
      <c r="C1" s="56"/>
      <c r="D1" s="56"/>
      <c r="E1" s="38"/>
      <c r="F1" s="38"/>
      <c r="G1" s="38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s="57" customFormat="1" ht="18.75">
      <c r="A2" s="38" t="s">
        <v>75</v>
      </c>
      <c r="B2" s="56"/>
      <c r="C2" s="56"/>
      <c r="D2" s="56"/>
      <c r="E2" s="38"/>
      <c r="F2" s="38"/>
      <c r="G2" s="38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s="57" customFormat="1" ht="14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="54" customFormat="1" ht="22.5" customHeight="1">
      <c r="A4" s="52" t="s">
        <v>358</v>
      </c>
    </row>
    <row r="5" spans="1:29" s="54" customFormat="1" ht="20.25" customHeight="1">
      <c r="A5" s="446" t="s">
        <v>486</v>
      </c>
      <c r="B5" s="445" t="s">
        <v>72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44"/>
      <c r="N5" s="445" t="s">
        <v>73</v>
      </c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44"/>
      <c r="AC5" s="445" t="s">
        <v>406</v>
      </c>
    </row>
    <row r="6" spans="1:29" s="54" customFormat="1" ht="20.25" customHeight="1">
      <c r="A6" s="446"/>
      <c r="B6" s="479" t="s">
        <v>40</v>
      </c>
      <c r="C6" s="478"/>
      <c r="D6" s="444"/>
      <c r="E6" s="479" t="s">
        <v>74</v>
      </c>
      <c r="F6" s="478"/>
      <c r="G6" s="444"/>
      <c r="H6" s="479" t="s">
        <v>219</v>
      </c>
      <c r="I6" s="478"/>
      <c r="J6" s="444"/>
      <c r="K6" s="480" t="s">
        <v>217</v>
      </c>
      <c r="L6" s="478"/>
      <c r="M6" s="444"/>
      <c r="N6" s="479" t="s">
        <v>40</v>
      </c>
      <c r="O6" s="478"/>
      <c r="P6" s="444"/>
      <c r="Q6" s="479" t="s">
        <v>74</v>
      </c>
      <c r="R6" s="478"/>
      <c r="S6" s="444"/>
      <c r="T6" s="479" t="s">
        <v>219</v>
      </c>
      <c r="U6" s="478"/>
      <c r="V6" s="444"/>
      <c r="W6" s="480" t="s">
        <v>217</v>
      </c>
      <c r="X6" s="478"/>
      <c r="Y6" s="444"/>
      <c r="Z6" s="479" t="s">
        <v>180</v>
      </c>
      <c r="AA6" s="478"/>
      <c r="AB6" s="444"/>
      <c r="AC6" s="445"/>
    </row>
    <row r="7" spans="1:29" s="54" customFormat="1" ht="26.25" customHeight="1">
      <c r="A7" s="446"/>
      <c r="B7" s="92"/>
      <c r="C7" s="39" t="s">
        <v>112</v>
      </c>
      <c r="D7" s="39" t="s">
        <v>42</v>
      </c>
      <c r="E7" s="92"/>
      <c r="F7" s="39" t="s">
        <v>112</v>
      </c>
      <c r="G7" s="39" t="s">
        <v>42</v>
      </c>
      <c r="H7" s="92"/>
      <c r="I7" s="39" t="s">
        <v>112</v>
      </c>
      <c r="J7" s="39" t="s">
        <v>42</v>
      </c>
      <c r="K7" s="92"/>
      <c r="L7" s="39" t="s">
        <v>112</v>
      </c>
      <c r="M7" s="39" t="s">
        <v>42</v>
      </c>
      <c r="N7" s="92"/>
      <c r="O7" s="39" t="s">
        <v>112</v>
      </c>
      <c r="P7" s="39" t="s">
        <v>42</v>
      </c>
      <c r="Q7" s="92"/>
      <c r="R7" s="39" t="s">
        <v>112</v>
      </c>
      <c r="S7" s="39" t="s">
        <v>42</v>
      </c>
      <c r="T7" s="92" t="s">
        <v>218</v>
      </c>
      <c r="U7" s="39" t="s">
        <v>112</v>
      </c>
      <c r="V7" s="39" t="s">
        <v>42</v>
      </c>
      <c r="W7" s="92"/>
      <c r="X7" s="39" t="s">
        <v>112</v>
      </c>
      <c r="Y7" s="39" t="s">
        <v>42</v>
      </c>
      <c r="Z7" s="92"/>
      <c r="AA7" s="39" t="s">
        <v>112</v>
      </c>
      <c r="AB7" s="39" t="s">
        <v>42</v>
      </c>
      <c r="AC7" s="445"/>
    </row>
    <row r="8" spans="1:57" s="47" customFormat="1" ht="27" customHeight="1">
      <c r="A8" s="120" t="s">
        <v>236</v>
      </c>
      <c r="B8" s="83">
        <v>1009</v>
      </c>
      <c r="C8" s="84"/>
      <c r="D8" s="84"/>
      <c r="E8" s="65">
        <v>930</v>
      </c>
      <c r="F8" s="65"/>
      <c r="G8" s="65"/>
      <c r="H8" s="65">
        <v>70</v>
      </c>
      <c r="I8" s="65"/>
      <c r="J8" s="65"/>
      <c r="K8" s="65">
        <v>9</v>
      </c>
      <c r="L8" s="65"/>
      <c r="M8" s="105"/>
      <c r="N8" s="84">
        <v>900</v>
      </c>
      <c r="O8" s="84"/>
      <c r="P8" s="84"/>
      <c r="Q8" s="65">
        <v>889</v>
      </c>
      <c r="R8" s="65"/>
      <c r="S8" s="65"/>
      <c r="T8" s="65">
        <v>1</v>
      </c>
      <c r="U8" s="65"/>
      <c r="V8" s="65"/>
      <c r="W8" s="64">
        <v>10</v>
      </c>
      <c r="X8" s="64"/>
      <c r="Y8" s="64"/>
      <c r="Z8" s="64"/>
      <c r="AA8" s="64"/>
      <c r="AB8" s="64"/>
      <c r="AC8" s="85">
        <v>89.2</v>
      </c>
      <c r="AD8" s="67"/>
      <c r="AE8" s="65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</row>
    <row r="9" spans="1:57" s="47" customFormat="1" ht="27" customHeight="1">
      <c r="A9" s="120" t="s">
        <v>234</v>
      </c>
      <c r="B9" s="83">
        <v>964</v>
      </c>
      <c r="C9" s="84"/>
      <c r="D9" s="84"/>
      <c r="E9" s="65">
        <v>893</v>
      </c>
      <c r="F9" s="65"/>
      <c r="G9" s="65"/>
      <c r="H9" s="65">
        <v>64</v>
      </c>
      <c r="I9" s="65"/>
      <c r="J9" s="65"/>
      <c r="K9" s="65">
        <v>7</v>
      </c>
      <c r="L9" s="65"/>
      <c r="M9" s="101"/>
      <c r="N9" s="84">
        <v>858</v>
      </c>
      <c r="O9" s="84"/>
      <c r="P9" s="84"/>
      <c r="Q9" s="65">
        <v>839</v>
      </c>
      <c r="R9" s="65"/>
      <c r="S9" s="65"/>
      <c r="T9" s="65">
        <v>7</v>
      </c>
      <c r="U9" s="65"/>
      <c r="V9" s="65"/>
      <c r="W9" s="64">
        <v>11</v>
      </c>
      <c r="X9" s="64"/>
      <c r="Y9" s="64"/>
      <c r="Z9" s="64">
        <v>1</v>
      </c>
      <c r="AA9" s="64"/>
      <c r="AB9" s="64"/>
      <c r="AC9" s="85">
        <v>89.00414937759335</v>
      </c>
      <c r="AD9" s="67"/>
      <c r="AE9" s="65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</row>
    <row r="10" spans="1:57" s="47" customFormat="1" ht="27" customHeight="1">
      <c r="A10" s="120" t="s">
        <v>235</v>
      </c>
      <c r="B10" s="83">
        <v>1042</v>
      </c>
      <c r="C10" s="84">
        <v>554</v>
      </c>
      <c r="D10" s="84">
        <v>488</v>
      </c>
      <c r="E10" s="65">
        <v>970</v>
      </c>
      <c r="F10" s="65">
        <v>514</v>
      </c>
      <c r="G10" s="65">
        <v>456</v>
      </c>
      <c r="H10" s="65">
        <v>66</v>
      </c>
      <c r="I10" s="65">
        <v>36</v>
      </c>
      <c r="J10" s="65">
        <v>30</v>
      </c>
      <c r="K10" s="65">
        <v>6</v>
      </c>
      <c r="L10" s="65">
        <v>4</v>
      </c>
      <c r="M10" s="101">
        <v>2</v>
      </c>
      <c r="N10" s="84">
        <v>941</v>
      </c>
      <c r="O10" s="84">
        <v>495</v>
      </c>
      <c r="P10" s="84">
        <v>446</v>
      </c>
      <c r="Q10" s="65">
        <v>927</v>
      </c>
      <c r="R10" s="65">
        <v>487</v>
      </c>
      <c r="S10" s="65">
        <v>440</v>
      </c>
      <c r="T10" s="65">
        <v>6</v>
      </c>
      <c r="U10" s="65">
        <v>4</v>
      </c>
      <c r="V10" s="65">
        <v>2</v>
      </c>
      <c r="W10" s="64">
        <v>7</v>
      </c>
      <c r="X10" s="64">
        <v>3</v>
      </c>
      <c r="Y10" s="64">
        <v>4</v>
      </c>
      <c r="Z10" s="64">
        <v>1</v>
      </c>
      <c r="AA10" s="64">
        <v>1</v>
      </c>
      <c r="AB10" s="64">
        <v>0</v>
      </c>
      <c r="AC10" s="85">
        <v>90.30710172744722</v>
      </c>
      <c r="AD10" s="67"/>
      <c r="AE10" s="65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</row>
    <row r="11" spans="1:57" s="47" customFormat="1" ht="27" customHeight="1">
      <c r="A11" s="120" t="s">
        <v>245</v>
      </c>
      <c r="B11" s="83">
        <v>908</v>
      </c>
      <c r="C11" s="84">
        <v>482</v>
      </c>
      <c r="D11" s="84">
        <v>426</v>
      </c>
      <c r="E11" s="84">
        <v>852</v>
      </c>
      <c r="F11" s="84">
        <v>451</v>
      </c>
      <c r="G11" s="84">
        <v>401</v>
      </c>
      <c r="H11" s="84">
        <v>54</v>
      </c>
      <c r="I11" s="84">
        <v>30</v>
      </c>
      <c r="J11" s="84">
        <v>24</v>
      </c>
      <c r="K11" s="84">
        <v>2</v>
      </c>
      <c r="L11" s="84">
        <v>1</v>
      </c>
      <c r="M11" s="106">
        <v>1</v>
      </c>
      <c r="N11" s="84">
        <v>835</v>
      </c>
      <c r="O11" s="84">
        <v>447</v>
      </c>
      <c r="P11" s="84">
        <v>388</v>
      </c>
      <c r="Q11" s="84">
        <v>826</v>
      </c>
      <c r="R11" s="84">
        <v>441</v>
      </c>
      <c r="S11" s="84">
        <v>385</v>
      </c>
      <c r="T11" s="84">
        <v>5</v>
      </c>
      <c r="U11" s="84">
        <v>3</v>
      </c>
      <c r="V11" s="84">
        <v>2</v>
      </c>
      <c r="W11" s="84">
        <v>2</v>
      </c>
      <c r="X11" s="84">
        <v>1</v>
      </c>
      <c r="Y11" s="84">
        <v>1</v>
      </c>
      <c r="Z11" s="84">
        <v>2</v>
      </c>
      <c r="AA11" s="84">
        <v>2</v>
      </c>
      <c r="AB11" s="64">
        <v>0</v>
      </c>
      <c r="AC11" s="86">
        <v>91.96035242290749</v>
      </c>
      <c r="AD11" s="67"/>
      <c r="AE11" s="65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</row>
    <row r="12" spans="1:57" s="47" customFormat="1" ht="27" customHeight="1">
      <c r="A12" s="120" t="s">
        <v>289</v>
      </c>
      <c r="B12" s="114">
        <v>861</v>
      </c>
      <c r="C12" s="112">
        <v>424</v>
      </c>
      <c r="D12" s="112">
        <v>437</v>
      </c>
      <c r="E12" s="112">
        <v>804</v>
      </c>
      <c r="F12" s="112">
        <v>398</v>
      </c>
      <c r="G12" s="112">
        <v>406</v>
      </c>
      <c r="H12" s="112">
        <v>56</v>
      </c>
      <c r="I12" s="112">
        <v>25</v>
      </c>
      <c r="J12" s="112">
        <v>31</v>
      </c>
      <c r="K12" s="112">
        <v>1</v>
      </c>
      <c r="L12" s="112">
        <v>1</v>
      </c>
      <c r="M12" s="104">
        <v>0</v>
      </c>
      <c r="N12" s="112">
        <v>781</v>
      </c>
      <c r="O12" s="112">
        <v>385</v>
      </c>
      <c r="P12" s="112">
        <v>396</v>
      </c>
      <c r="Q12" s="112">
        <v>775</v>
      </c>
      <c r="R12" s="112">
        <v>382</v>
      </c>
      <c r="S12" s="112">
        <v>393</v>
      </c>
      <c r="T12" s="112">
        <v>5</v>
      </c>
      <c r="U12" s="112">
        <v>2</v>
      </c>
      <c r="V12" s="112">
        <v>3</v>
      </c>
      <c r="W12" s="112">
        <v>1</v>
      </c>
      <c r="X12" s="112">
        <v>1</v>
      </c>
      <c r="Y12" s="112">
        <v>0</v>
      </c>
      <c r="Z12" s="113">
        <v>0</v>
      </c>
      <c r="AA12" s="113">
        <v>0</v>
      </c>
      <c r="AB12" s="113">
        <v>0</v>
      </c>
      <c r="AC12" s="112">
        <v>90.70847851335657</v>
      </c>
      <c r="AD12" s="67"/>
      <c r="AE12" s="65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</row>
    <row r="13" spans="1:57" s="47" customFormat="1" ht="27" customHeight="1">
      <c r="A13" s="169" t="s">
        <v>291</v>
      </c>
      <c r="B13" s="114">
        <v>873</v>
      </c>
      <c r="C13" s="112">
        <v>468</v>
      </c>
      <c r="D13" s="112">
        <v>405</v>
      </c>
      <c r="E13" s="112">
        <v>777</v>
      </c>
      <c r="F13" s="112">
        <v>415</v>
      </c>
      <c r="G13" s="112">
        <v>362</v>
      </c>
      <c r="H13" s="112">
        <v>89</v>
      </c>
      <c r="I13" s="112">
        <v>49</v>
      </c>
      <c r="J13" s="112">
        <v>40</v>
      </c>
      <c r="K13" s="112">
        <v>7</v>
      </c>
      <c r="L13" s="112">
        <v>4</v>
      </c>
      <c r="M13" s="104">
        <v>3</v>
      </c>
      <c r="N13" s="112">
        <v>734</v>
      </c>
      <c r="O13" s="112">
        <v>389</v>
      </c>
      <c r="P13" s="112">
        <v>345</v>
      </c>
      <c r="Q13" s="112">
        <v>723</v>
      </c>
      <c r="R13" s="112">
        <v>384</v>
      </c>
      <c r="S13" s="112">
        <v>339</v>
      </c>
      <c r="T13" s="112">
        <v>4</v>
      </c>
      <c r="U13" s="112">
        <v>1</v>
      </c>
      <c r="V13" s="112">
        <v>3</v>
      </c>
      <c r="W13" s="112">
        <v>7</v>
      </c>
      <c r="X13" s="112">
        <v>4</v>
      </c>
      <c r="Y13" s="112">
        <v>3</v>
      </c>
      <c r="Z13" s="112">
        <v>0</v>
      </c>
      <c r="AA13" s="113">
        <v>0</v>
      </c>
      <c r="AB13" s="113">
        <v>0</v>
      </c>
      <c r="AC13" s="112">
        <v>84.077892325315</v>
      </c>
      <c r="AD13" s="67"/>
      <c r="AE13" s="65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</row>
    <row r="14" spans="1:57" s="47" customFormat="1" ht="27" customHeight="1">
      <c r="A14" s="169" t="s">
        <v>321</v>
      </c>
      <c r="B14" s="253">
        <f>SUM(C14:D14)</f>
        <v>856</v>
      </c>
      <c r="C14" s="65">
        <f>F14+I14+L14</f>
        <v>456</v>
      </c>
      <c r="D14" s="65">
        <f>G14+J14+M14</f>
        <v>400</v>
      </c>
      <c r="E14" s="65">
        <f>SUM(F14:G14)</f>
        <v>806</v>
      </c>
      <c r="F14" s="313">
        <v>431</v>
      </c>
      <c r="G14" s="313">
        <v>375</v>
      </c>
      <c r="H14" s="65">
        <f>SUM(I14:J14)</f>
        <v>45</v>
      </c>
      <c r="I14" s="313">
        <v>23</v>
      </c>
      <c r="J14" s="313">
        <v>22</v>
      </c>
      <c r="K14" s="65">
        <f>SUM(L14:M14)</f>
        <v>5</v>
      </c>
      <c r="L14" s="313">
        <v>2</v>
      </c>
      <c r="M14" s="314">
        <v>3</v>
      </c>
      <c r="N14" s="65">
        <f>SUM(O14:P14)</f>
        <v>748</v>
      </c>
      <c r="O14" s="65">
        <f>R14+U14+X14+AA14</f>
        <v>399</v>
      </c>
      <c r="P14" s="65">
        <f>S14+V14+Y14+AB14</f>
        <v>349</v>
      </c>
      <c r="Q14" s="65">
        <f>SUM(R14:S14)</f>
        <v>728</v>
      </c>
      <c r="R14" s="313">
        <v>387</v>
      </c>
      <c r="S14" s="313">
        <v>341</v>
      </c>
      <c r="T14" s="65">
        <f>SUM(U14:V14)</f>
        <v>16</v>
      </c>
      <c r="U14" s="313">
        <v>10</v>
      </c>
      <c r="V14" s="313">
        <v>6</v>
      </c>
      <c r="W14" s="65">
        <f>SUM(X14:Y14)</f>
        <v>4</v>
      </c>
      <c r="X14" s="313">
        <v>2</v>
      </c>
      <c r="Y14" s="313">
        <v>2</v>
      </c>
      <c r="Z14" s="65">
        <f>SUM(AA14:AB14)</f>
        <v>0</v>
      </c>
      <c r="AA14" s="313">
        <v>0</v>
      </c>
      <c r="AB14" s="313">
        <v>0</v>
      </c>
      <c r="AC14" s="65">
        <f>N14/B14*100</f>
        <v>87.38317757009347</v>
      </c>
      <c r="AD14" s="67"/>
      <c r="AE14" s="65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</row>
    <row r="15" spans="1:57" s="47" customFormat="1" ht="27" customHeight="1">
      <c r="A15" s="315" t="s">
        <v>382</v>
      </c>
      <c r="B15" s="316">
        <v>831</v>
      </c>
      <c r="C15" s="275">
        <v>419</v>
      </c>
      <c r="D15" s="275">
        <v>412</v>
      </c>
      <c r="E15" s="275">
        <v>778</v>
      </c>
      <c r="F15" s="350">
        <v>393</v>
      </c>
      <c r="G15" s="350">
        <v>385</v>
      </c>
      <c r="H15" s="275">
        <v>51</v>
      </c>
      <c r="I15" s="350">
        <v>24</v>
      </c>
      <c r="J15" s="350">
        <v>27</v>
      </c>
      <c r="K15" s="275">
        <v>2</v>
      </c>
      <c r="L15" s="350">
        <v>2</v>
      </c>
      <c r="M15" s="351">
        <v>0</v>
      </c>
      <c r="N15" s="275">
        <v>740</v>
      </c>
      <c r="O15" s="275">
        <v>374</v>
      </c>
      <c r="P15" s="275">
        <v>366</v>
      </c>
      <c r="Q15" s="275">
        <v>734</v>
      </c>
      <c r="R15" s="350">
        <v>369</v>
      </c>
      <c r="S15" s="350">
        <v>365</v>
      </c>
      <c r="T15" s="275">
        <v>4</v>
      </c>
      <c r="U15" s="350">
        <v>3</v>
      </c>
      <c r="V15" s="350">
        <v>1</v>
      </c>
      <c r="W15" s="275">
        <v>2</v>
      </c>
      <c r="X15" s="350">
        <v>2</v>
      </c>
      <c r="Y15" s="350">
        <v>0</v>
      </c>
      <c r="Z15" s="275">
        <v>0</v>
      </c>
      <c r="AA15" s="350">
        <v>0</v>
      </c>
      <c r="AB15" s="350">
        <v>0</v>
      </c>
      <c r="AC15" s="275">
        <v>89.04933814681108</v>
      </c>
      <c r="AD15" s="67"/>
      <c r="AE15" s="65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</row>
    <row r="16" spans="1:28" s="393" customFormat="1" ht="19.5" customHeight="1">
      <c r="A16" s="391" t="s">
        <v>359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</row>
    <row r="17" spans="1:56" s="240" customFormat="1" ht="19.5" customHeight="1">
      <c r="A17" s="1" t="s">
        <v>386</v>
      </c>
      <c r="B17" s="17"/>
      <c r="C17" s="261"/>
      <c r="D17" s="261"/>
      <c r="E17" s="401"/>
      <c r="F17" s="401"/>
      <c r="G17" s="40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401"/>
      <c r="X17" s="401"/>
      <c r="Y17" s="401"/>
      <c r="Z17" s="261"/>
      <c r="AA17" s="261"/>
      <c r="AB17" s="261"/>
      <c r="AC17" s="261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</row>
  </sheetData>
  <sheetProtection/>
  <mergeCells count="13">
    <mergeCell ref="T6:V6"/>
    <mergeCell ref="W6:Y6"/>
    <mergeCell ref="Z6:AB6"/>
    <mergeCell ref="B5:M5"/>
    <mergeCell ref="N5:AB5"/>
    <mergeCell ref="A5:A7"/>
    <mergeCell ref="AC5:AC7"/>
    <mergeCell ref="B6:D6"/>
    <mergeCell ref="E6:G6"/>
    <mergeCell ref="H6:J6"/>
    <mergeCell ref="K6:M6"/>
    <mergeCell ref="N6:P6"/>
    <mergeCell ref="Q6:S6"/>
  </mergeCells>
  <printOptions/>
  <pageMargins left="0.81" right="0.51" top="0.7" bottom="1" header="0.5" footer="0.5"/>
  <pageSetup horizontalDpi="300" verticalDpi="300" orientation="landscape" pageOrder="overThenDown" paperSize="9" scale="82" r:id="rId1"/>
  <colBreaks count="1" manualBreakCount="1">
    <brk id="3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8.88671875" style="13" customWidth="1"/>
    <col min="2" max="15" width="8.6640625" style="13" customWidth="1"/>
    <col min="16" max="16" width="8.4453125" style="13" customWidth="1"/>
    <col min="17" max="17" width="6.6640625" style="13" bestFit="1" customWidth="1"/>
    <col min="18" max="20" width="8.4453125" style="13" bestFit="1" customWidth="1"/>
    <col min="21" max="16384" width="8.88671875" style="13" customWidth="1"/>
  </cols>
  <sheetData>
    <row r="1" spans="1:20" ht="13.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8.75">
      <c r="A2" s="38" t="s">
        <v>456</v>
      </c>
      <c r="B2" s="60"/>
      <c r="C2" s="60"/>
      <c r="D2" s="60"/>
      <c r="E2" s="38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40"/>
      <c r="S2" s="40"/>
      <c r="T2" s="40"/>
    </row>
    <row r="3" spans="1:20" ht="13.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40"/>
      <c r="S3" s="40"/>
      <c r="T3" s="40"/>
    </row>
    <row r="4" spans="1:20" ht="13.5">
      <c r="A4" s="41" t="s">
        <v>360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40"/>
      <c r="S4" s="40"/>
      <c r="T4" s="40"/>
    </row>
    <row r="5" spans="1:20" ht="18" customHeight="1">
      <c r="A5" s="482" t="s">
        <v>481</v>
      </c>
      <c r="B5" s="486" t="s">
        <v>130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8" t="s">
        <v>131</v>
      </c>
      <c r="T5" s="486"/>
    </row>
    <row r="6" spans="1:20" ht="18" customHeight="1">
      <c r="A6" s="483"/>
      <c r="B6" s="408" t="s">
        <v>132</v>
      </c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50"/>
      <c r="P6" s="424" t="s">
        <v>407</v>
      </c>
      <c r="Q6" s="416" t="s">
        <v>296</v>
      </c>
      <c r="R6" s="462" t="s">
        <v>297</v>
      </c>
      <c r="S6" s="424" t="s">
        <v>298</v>
      </c>
      <c r="T6" s="408" t="s">
        <v>133</v>
      </c>
    </row>
    <row r="7" spans="1:20" ht="18" customHeight="1">
      <c r="A7" s="484"/>
      <c r="B7" s="463"/>
      <c r="C7" s="408" t="s">
        <v>135</v>
      </c>
      <c r="D7" s="481"/>
      <c r="E7" s="481"/>
      <c r="F7" s="481"/>
      <c r="G7" s="481"/>
      <c r="H7" s="481"/>
      <c r="I7" s="450"/>
      <c r="J7" s="408" t="s">
        <v>136</v>
      </c>
      <c r="K7" s="481"/>
      <c r="L7" s="481"/>
      <c r="M7" s="481"/>
      <c r="N7" s="481"/>
      <c r="O7" s="450"/>
      <c r="P7" s="463"/>
      <c r="Q7" s="463"/>
      <c r="R7" s="462"/>
      <c r="S7" s="425"/>
      <c r="T7" s="411"/>
    </row>
    <row r="8" spans="1:20" ht="27">
      <c r="A8" s="485"/>
      <c r="B8" s="462"/>
      <c r="C8" s="23"/>
      <c r="D8" s="163" t="s">
        <v>137</v>
      </c>
      <c r="E8" s="72" t="s">
        <v>138</v>
      </c>
      <c r="F8" s="23" t="s">
        <v>139</v>
      </c>
      <c r="G8" s="72" t="s">
        <v>140</v>
      </c>
      <c r="H8" s="23" t="s">
        <v>241</v>
      </c>
      <c r="I8" s="23" t="s">
        <v>141</v>
      </c>
      <c r="J8" s="23"/>
      <c r="K8" s="72" t="s">
        <v>142</v>
      </c>
      <c r="L8" s="72" t="s">
        <v>138</v>
      </c>
      <c r="M8" s="72" t="s">
        <v>143</v>
      </c>
      <c r="N8" s="72" t="s">
        <v>144</v>
      </c>
      <c r="O8" s="72" t="s">
        <v>241</v>
      </c>
      <c r="P8" s="462"/>
      <c r="Q8" s="462"/>
      <c r="R8" s="417"/>
      <c r="S8" s="426"/>
      <c r="T8" s="422"/>
    </row>
    <row r="9" spans="1:20" ht="30" customHeight="1">
      <c r="A9" s="121" t="s">
        <v>236</v>
      </c>
      <c r="B9" s="114">
        <v>119</v>
      </c>
      <c r="C9" s="112">
        <v>106</v>
      </c>
      <c r="D9" s="112">
        <v>49</v>
      </c>
      <c r="E9" s="112">
        <v>7</v>
      </c>
      <c r="F9" s="112">
        <v>46</v>
      </c>
      <c r="G9" s="112"/>
      <c r="H9" s="117"/>
      <c r="I9" s="112">
        <v>4</v>
      </c>
      <c r="J9" s="112">
        <v>13</v>
      </c>
      <c r="K9" s="112">
        <v>9</v>
      </c>
      <c r="L9" s="113">
        <v>0</v>
      </c>
      <c r="M9" s="112">
        <v>2</v>
      </c>
      <c r="N9" s="117">
        <v>2</v>
      </c>
      <c r="O9" s="103"/>
      <c r="P9" s="112">
        <v>4731</v>
      </c>
      <c r="Q9" s="112">
        <v>484</v>
      </c>
      <c r="R9" s="112">
        <v>460</v>
      </c>
      <c r="S9" s="112">
        <v>8</v>
      </c>
      <c r="T9" s="112">
        <v>46</v>
      </c>
    </row>
    <row r="10" spans="1:20" ht="30" customHeight="1">
      <c r="A10" s="121" t="s">
        <v>234</v>
      </c>
      <c r="B10" s="114">
        <v>150</v>
      </c>
      <c r="C10" s="112">
        <v>129</v>
      </c>
      <c r="D10" s="112">
        <v>52</v>
      </c>
      <c r="E10" s="112">
        <v>6</v>
      </c>
      <c r="F10" s="112">
        <v>60</v>
      </c>
      <c r="G10" s="112">
        <v>0</v>
      </c>
      <c r="H10" s="112"/>
      <c r="I10" s="112">
        <v>11</v>
      </c>
      <c r="J10" s="112">
        <v>21</v>
      </c>
      <c r="K10" s="112">
        <v>17</v>
      </c>
      <c r="L10" s="113">
        <v>0</v>
      </c>
      <c r="M10" s="112">
        <v>0</v>
      </c>
      <c r="N10" s="112">
        <v>4</v>
      </c>
      <c r="O10" s="104"/>
      <c r="P10" s="112">
        <v>3601</v>
      </c>
      <c r="Q10" s="112">
        <v>350</v>
      </c>
      <c r="R10" s="112">
        <v>624</v>
      </c>
      <c r="S10" s="112">
        <v>10</v>
      </c>
      <c r="T10" s="112">
        <v>40</v>
      </c>
    </row>
    <row r="11" spans="1:20" ht="30" customHeight="1">
      <c r="A11" s="121" t="s">
        <v>235</v>
      </c>
      <c r="B11" s="114">
        <v>153</v>
      </c>
      <c r="C11" s="112">
        <v>128</v>
      </c>
      <c r="D11" s="112">
        <v>49</v>
      </c>
      <c r="E11" s="112">
        <v>6</v>
      </c>
      <c r="F11" s="112">
        <v>51</v>
      </c>
      <c r="G11" s="112">
        <v>0</v>
      </c>
      <c r="H11" s="112"/>
      <c r="I11" s="112">
        <v>22</v>
      </c>
      <c r="J11" s="112">
        <v>25</v>
      </c>
      <c r="K11" s="112">
        <v>19</v>
      </c>
      <c r="L11" s="113">
        <v>0</v>
      </c>
      <c r="M11" s="112">
        <v>1</v>
      </c>
      <c r="N11" s="112">
        <v>5</v>
      </c>
      <c r="O11" s="104"/>
      <c r="P11" s="112">
        <v>3341</v>
      </c>
      <c r="Q11" s="112">
        <v>446</v>
      </c>
      <c r="R11" s="112">
        <v>800</v>
      </c>
      <c r="S11" s="112">
        <v>8</v>
      </c>
      <c r="T11" s="112">
        <v>75</v>
      </c>
    </row>
    <row r="12" spans="1:20" ht="30" customHeight="1">
      <c r="A12" s="121" t="s">
        <v>245</v>
      </c>
      <c r="B12" s="114">
        <v>149</v>
      </c>
      <c r="C12" s="112">
        <v>117</v>
      </c>
      <c r="D12" s="112">
        <v>45</v>
      </c>
      <c r="E12" s="112">
        <v>6</v>
      </c>
      <c r="F12" s="112">
        <v>49</v>
      </c>
      <c r="G12" s="112">
        <v>0</v>
      </c>
      <c r="H12" s="112">
        <v>8</v>
      </c>
      <c r="I12" s="112">
        <v>9</v>
      </c>
      <c r="J12" s="112">
        <v>32</v>
      </c>
      <c r="K12" s="112">
        <v>20</v>
      </c>
      <c r="L12" s="113">
        <v>0</v>
      </c>
      <c r="M12" s="112">
        <v>1</v>
      </c>
      <c r="N12" s="112">
        <v>7</v>
      </c>
      <c r="O12" s="104">
        <v>4</v>
      </c>
      <c r="P12" s="112">
        <v>3207</v>
      </c>
      <c r="Q12" s="112">
        <v>468</v>
      </c>
      <c r="R12" s="112">
        <v>709</v>
      </c>
      <c r="S12" s="112">
        <v>8</v>
      </c>
      <c r="T12" s="112">
        <v>75</v>
      </c>
    </row>
    <row r="13" spans="1:20" ht="30" customHeight="1">
      <c r="A13" s="121" t="s">
        <v>289</v>
      </c>
      <c r="B13" s="114">
        <v>140</v>
      </c>
      <c r="C13" s="112">
        <v>110</v>
      </c>
      <c r="D13" s="112">
        <v>42</v>
      </c>
      <c r="E13" s="112">
        <v>6</v>
      </c>
      <c r="F13" s="112">
        <v>44</v>
      </c>
      <c r="G13" s="112">
        <v>0</v>
      </c>
      <c r="H13" s="112">
        <v>9</v>
      </c>
      <c r="I13" s="112">
        <v>9</v>
      </c>
      <c r="J13" s="112">
        <v>30</v>
      </c>
      <c r="K13" s="112">
        <v>19</v>
      </c>
      <c r="L13" s="113">
        <v>0</v>
      </c>
      <c r="M13" s="112">
        <v>0</v>
      </c>
      <c r="N13" s="112">
        <v>7</v>
      </c>
      <c r="O13" s="104">
        <v>4</v>
      </c>
      <c r="P13" s="112">
        <v>3600</v>
      </c>
      <c r="Q13" s="112">
        <v>417</v>
      </c>
      <c r="R13" s="112">
        <v>662</v>
      </c>
      <c r="S13" s="112">
        <v>7</v>
      </c>
      <c r="T13" s="112">
        <v>43</v>
      </c>
    </row>
    <row r="14" spans="1:20" ht="30" customHeight="1">
      <c r="A14" s="170" t="s">
        <v>291</v>
      </c>
      <c r="B14" s="114">
        <v>130</v>
      </c>
      <c r="C14" s="112">
        <v>96</v>
      </c>
      <c r="D14" s="112">
        <v>37</v>
      </c>
      <c r="E14" s="112">
        <v>4</v>
      </c>
      <c r="F14" s="112">
        <v>41</v>
      </c>
      <c r="G14" s="112">
        <v>0</v>
      </c>
      <c r="H14" s="112">
        <v>8</v>
      </c>
      <c r="I14" s="112">
        <v>6</v>
      </c>
      <c r="J14" s="112">
        <v>34</v>
      </c>
      <c r="K14" s="112">
        <v>21</v>
      </c>
      <c r="L14" s="113">
        <v>0</v>
      </c>
      <c r="M14" s="112">
        <v>1</v>
      </c>
      <c r="N14" s="112">
        <v>7</v>
      </c>
      <c r="O14" s="104">
        <v>5</v>
      </c>
      <c r="P14" s="112">
        <v>3282</v>
      </c>
      <c r="Q14" s="112">
        <v>406</v>
      </c>
      <c r="R14" s="112">
        <v>679</v>
      </c>
      <c r="S14" s="112">
        <v>6</v>
      </c>
      <c r="T14" s="112">
        <v>43</v>
      </c>
    </row>
    <row r="15" spans="1:20" ht="30" customHeight="1">
      <c r="A15" s="170" t="s">
        <v>316</v>
      </c>
      <c r="B15" s="196">
        <f>SUM(C15+J15)</f>
        <v>127</v>
      </c>
      <c r="C15" s="168">
        <f>SUM(D15:I15)</f>
        <v>96</v>
      </c>
      <c r="D15" s="168">
        <v>40</v>
      </c>
      <c r="E15" s="168">
        <v>2</v>
      </c>
      <c r="F15" s="168">
        <v>41</v>
      </c>
      <c r="G15" s="168">
        <v>0</v>
      </c>
      <c r="H15" s="168">
        <v>6</v>
      </c>
      <c r="I15" s="168">
        <v>7</v>
      </c>
      <c r="J15" s="168">
        <f>SUM(K15:O15)</f>
        <v>31</v>
      </c>
      <c r="K15" s="168">
        <v>20</v>
      </c>
      <c r="L15" s="168">
        <v>0</v>
      </c>
      <c r="M15" s="168">
        <v>0</v>
      </c>
      <c r="N15" s="168">
        <v>6</v>
      </c>
      <c r="O15" s="197">
        <v>5</v>
      </c>
      <c r="P15" s="168">
        <v>5926</v>
      </c>
      <c r="Q15" s="168">
        <v>399</v>
      </c>
      <c r="R15" s="168">
        <v>630</v>
      </c>
      <c r="S15" s="168">
        <v>6</v>
      </c>
      <c r="T15" s="168">
        <v>43</v>
      </c>
    </row>
    <row r="16" spans="1:20" ht="30" customHeight="1">
      <c r="A16" s="317" t="s">
        <v>382</v>
      </c>
      <c r="B16" s="272">
        <v>126</v>
      </c>
      <c r="C16" s="390">
        <v>96</v>
      </c>
      <c r="D16" s="390">
        <v>41</v>
      </c>
      <c r="E16" s="390">
        <v>2</v>
      </c>
      <c r="F16" s="390">
        <v>41</v>
      </c>
      <c r="G16" s="390">
        <v>0</v>
      </c>
      <c r="H16" s="390">
        <v>6</v>
      </c>
      <c r="I16" s="390">
        <v>6</v>
      </c>
      <c r="J16" s="390">
        <v>30</v>
      </c>
      <c r="K16" s="390">
        <v>21</v>
      </c>
      <c r="L16" s="390">
        <v>0</v>
      </c>
      <c r="M16" s="390">
        <v>0</v>
      </c>
      <c r="N16" s="390">
        <v>5</v>
      </c>
      <c r="O16" s="270">
        <v>4</v>
      </c>
      <c r="P16" s="390">
        <v>10144</v>
      </c>
      <c r="Q16" s="390">
        <v>369</v>
      </c>
      <c r="R16" s="390">
        <v>552</v>
      </c>
      <c r="S16" s="269">
        <v>6</v>
      </c>
      <c r="T16" s="390">
        <v>45</v>
      </c>
    </row>
    <row r="17" spans="1:20" ht="28.5" customHeight="1">
      <c r="A17" s="60" t="s">
        <v>334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59"/>
      <c r="T17" s="59"/>
    </row>
    <row r="18" spans="1:18" ht="16.5" customHeight="1">
      <c r="A18" s="9" t="s">
        <v>449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</row>
  </sheetData>
  <sheetProtection/>
  <mergeCells count="12">
    <mergeCell ref="B7:B8"/>
    <mergeCell ref="C7:I7"/>
    <mergeCell ref="B6:O6"/>
    <mergeCell ref="J7:O7"/>
    <mergeCell ref="A5:A8"/>
    <mergeCell ref="B5:R5"/>
    <mergeCell ref="P6:P8"/>
    <mergeCell ref="S5:T5"/>
    <mergeCell ref="R6:R8"/>
    <mergeCell ref="Q6:Q8"/>
    <mergeCell ref="S6:S8"/>
    <mergeCell ref="T6:T8"/>
  </mergeCells>
  <printOptions/>
  <pageMargins left="0.32" right="0.22" top="0.92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1" width="20.5546875" style="138" customWidth="1"/>
    <col min="2" max="3" width="9.4453125" style="138" customWidth="1"/>
    <col min="4" max="4" width="10.21484375" style="138" bestFit="1" customWidth="1"/>
    <col min="5" max="6" width="9.4453125" style="138" customWidth="1"/>
    <col min="7" max="7" width="15.5546875" style="138" bestFit="1" customWidth="1"/>
    <col min="8" max="8" width="15.88671875" style="138" customWidth="1"/>
    <col min="9" max="9" width="13.4453125" style="138" bestFit="1" customWidth="1"/>
    <col min="10" max="10" width="9.4453125" style="138" customWidth="1"/>
    <col min="11" max="11" width="12.3359375" style="138" customWidth="1"/>
    <col min="12" max="12" width="11.88671875" style="138" customWidth="1"/>
    <col min="13" max="13" width="11.10546875" style="138" customWidth="1"/>
    <col min="14" max="18" width="8.6640625" style="138" customWidth="1"/>
    <col min="19" max="19" width="6.77734375" style="138" customWidth="1"/>
    <col min="20" max="16384" width="8.88671875" style="138" customWidth="1"/>
  </cols>
  <sheetData>
    <row r="2" spans="1:12" ht="18.75">
      <c r="A2" s="439" t="s">
        <v>87</v>
      </c>
      <c r="B2" s="439"/>
      <c r="C2" s="439"/>
      <c r="D2" s="439"/>
      <c r="E2" s="172"/>
      <c r="F2" s="172"/>
      <c r="G2" s="172"/>
      <c r="H2" s="172"/>
      <c r="I2" s="172"/>
      <c r="J2" s="172"/>
      <c r="K2" s="172"/>
      <c r="L2" s="172"/>
    </row>
    <row r="3" spans="1:12" ht="17.25" customHeight="1">
      <c r="A3" s="172"/>
      <c r="B3" s="15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22.5" customHeight="1">
      <c r="A4" s="491" t="s">
        <v>361</v>
      </c>
      <c r="B4" s="491"/>
      <c r="C4" s="1" t="s">
        <v>0</v>
      </c>
      <c r="D4" s="17"/>
      <c r="E4" s="17"/>
      <c r="F4" s="17"/>
      <c r="G4" s="17"/>
      <c r="H4" s="1" t="s">
        <v>0</v>
      </c>
      <c r="I4" s="1"/>
      <c r="J4" s="1" t="s">
        <v>0</v>
      </c>
      <c r="K4" s="1"/>
      <c r="L4" s="17"/>
    </row>
    <row r="5" spans="1:11" ht="22.5" customHeight="1">
      <c r="A5" s="454" t="s">
        <v>464</v>
      </c>
      <c r="B5" s="417" t="s">
        <v>56</v>
      </c>
      <c r="C5" s="417" t="s">
        <v>57</v>
      </c>
      <c r="D5" s="451" t="s">
        <v>212</v>
      </c>
      <c r="E5" s="492"/>
      <c r="F5" s="493"/>
      <c r="G5" s="489" t="s">
        <v>232</v>
      </c>
      <c r="H5" s="489" t="s">
        <v>270</v>
      </c>
      <c r="I5" s="489" t="s">
        <v>233</v>
      </c>
      <c r="J5" s="417" t="s">
        <v>470</v>
      </c>
      <c r="K5" s="451" t="s">
        <v>471</v>
      </c>
    </row>
    <row r="6" spans="1:11" ht="39" customHeight="1">
      <c r="A6" s="454"/>
      <c r="B6" s="417"/>
      <c r="C6" s="417"/>
      <c r="D6" s="179" t="s">
        <v>450</v>
      </c>
      <c r="E6" s="181" t="s">
        <v>213</v>
      </c>
      <c r="F6" s="242" t="s">
        <v>214</v>
      </c>
      <c r="G6" s="490"/>
      <c r="H6" s="490"/>
      <c r="I6" s="490"/>
      <c r="J6" s="417"/>
      <c r="K6" s="451"/>
    </row>
    <row r="7" spans="1:11" ht="27" customHeight="1">
      <c r="A7" s="183" t="s">
        <v>93</v>
      </c>
      <c r="B7" s="210">
        <v>1</v>
      </c>
      <c r="C7" s="117">
        <v>1402</v>
      </c>
      <c r="D7" s="243">
        <v>258754</v>
      </c>
      <c r="E7" s="243">
        <v>11739</v>
      </c>
      <c r="F7" s="243">
        <v>626</v>
      </c>
      <c r="G7" s="243">
        <v>925211</v>
      </c>
      <c r="H7" s="117">
        <v>414089</v>
      </c>
      <c r="I7" s="117">
        <v>348305</v>
      </c>
      <c r="J7" s="117">
        <v>37</v>
      </c>
      <c r="K7" s="117">
        <v>2372695</v>
      </c>
    </row>
    <row r="8" spans="1:11" ht="27" customHeight="1">
      <c r="A8" s="244" t="s">
        <v>236</v>
      </c>
      <c r="B8" s="114">
        <v>1</v>
      </c>
      <c r="C8" s="112">
        <v>1388</v>
      </c>
      <c r="D8" s="113">
        <v>266386</v>
      </c>
      <c r="E8" s="113">
        <v>12283</v>
      </c>
      <c r="F8" s="113">
        <v>635</v>
      </c>
      <c r="G8" s="112">
        <v>929687</v>
      </c>
      <c r="H8" s="112">
        <v>595224</v>
      </c>
      <c r="I8" s="112">
        <v>270918</v>
      </c>
      <c r="J8" s="112">
        <v>29</v>
      </c>
      <c r="K8" s="112">
        <v>752520</v>
      </c>
    </row>
    <row r="9" spans="1:11" ht="27" customHeight="1">
      <c r="A9" s="244" t="s">
        <v>234</v>
      </c>
      <c r="B9" s="114">
        <v>1</v>
      </c>
      <c r="C9" s="112">
        <v>1388</v>
      </c>
      <c r="D9" s="113">
        <v>266697</v>
      </c>
      <c r="E9" s="113">
        <v>12914</v>
      </c>
      <c r="F9" s="113">
        <v>692</v>
      </c>
      <c r="G9" s="112">
        <v>938052</v>
      </c>
      <c r="H9" s="112">
        <v>449753</v>
      </c>
      <c r="I9" s="112">
        <v>249412</v>
      </c>
      <c r="J9" s="112">
        <v>27</v>
      </c>
      <c r="K9" s="112">
        <v>753826</v>
      </c>
    </row>
    <row r="10" spans="1:11" ht="27" customHeight="1">
      <c r="A10" s="244" t="s">
        <v>235</v>
      </c>
      <c r="B10" s="114">
        <v>1</v>
      </c>
      <c r="C10" s="112">
        <v>1388</v>
      </c>
      <c r="D10" s="113">
        <v>277979</v>
      </c>
      <c r="E10" s="113">
        <v>13344</v>
      </c>
      <c r="F10" s="113">
        <v>724</v>
      </c>
      <c r="G10" s="112">
        <v>883584</v>
      </c>
      <c r="H10" s="112">
        <v>416003</v>
      </c>
      <c r="I10" s="112">
        <v>242627</v>
      </c>
      <c r="J10" s="112">
        <v>25</v>
      </c>
      <c r="K10" s="112">
        <v>658989</v>
      </c>
    </row>
    <row r="11" spans="1:11" ht="27" customHeight="1">
      <c r="A11" s="244" t="s">
        <v>245</v>
      </c>
      <c r="B11" s="112">
        <v>1</v>
      </c>
      <c r="C11" s="112">
        <v>1388</v>
      </c>
      <c r="D11" s="113">
        <v>291524</v>
      </c>
      <c r="E11" s="113">
        <v>13683</v>
      </c>
      <c r="F11" s="113">
        <v>621</v>
      </c>
      <c r="G11" s="112">
        <v>838991</v>
      </c>
      <c r="H11" s="112">
        <v>387967</v>
      </c>
      <c r="I11" s="112">
        <v>223510</v>
      </c>
      <c r="J11" s="112">
        <v>24</v>
      </c>
      <c r="K11" s="112">
        <v>2151024</v>
      </c>
    </row>
    <row r="12" spans="1:11" ht="27" customHeight="1">
      <c r="A12" s="244" t="s">
        <v>292</v>
      </c>
      <c r="B12" s="112">
        <v>1</v>
      </c>
      <c r="C12" s="112">
        <v>1428</v>
      </c>
      <c r="D12" s="113">
        <v>305054</v>
      </c>
      <c r="E12" s="113">
        <v>14141</v>
      </c>
      <c r="F12" s="113">
        <v>945</v>
      </c>
      <c r="G12" s="112">
        <v>508630</v>
      </c>
      <c r="H12" s="112">
        <v>229402</v>
      </c>
      <c r="I12" s="113">
        <v>173041</v>
      </c>
      <c r="J12" s="112">
        <v>23</v>
      </c>
      <c r="K12" s="112">
        <v>1619402</v>
      </c>
    </row>
    <row r="13" spans="1:11" ht="27" customHeight="1">
      <c r="A13" s="244" t="s">
        <v>318</v>
      </c>
      <c r="B13" s="171">
        <v>1</v>
      </c>
      <c r="C13" s="20">
        <v>1426</v>
      </c>
      <c r="D13" s="20">
        <v>313296</v>
      </c>
      <c r="E13" s="256">
        <v>14048</v>
      </c>
      <c r="F13" s="256">
        <v>788</v>
      </c>
      <c r="G13" s="20">
        <v>840968</v>
      </c>
      <c r="H13" s="20">
        <v>329421</v>
      </c>
      <c r="I13" s="20">
        <v>231386</v>
      </c>
      <c r="J13" s="20">
        <v>21</v>
      </c>
      <c r="K13" s="20">
        <v>2184694</v>
      </c>
    </row>
    <row r="14" spans="1:12" ht="27" customHeight="1">
      <c r="A14" s="384" t="s">
        <v>401</v>
      </c>
      <c r="B14" s="385">
        <f>SUM(B16:B18)</f>
        <v>3</v>
      </c>
      <c r="C14" s="368">
        <f aca="true" t="shared" si="0" ref="C14:K14">SUM(C16:C18)</f>
        <v>1810</v>
      </c>
      <c r="D14" s="368">
        <f t="shared" si="0"/>
        <v>344178</v>
      </c>
      <c r="E14" s="368">
        <f t="shared" si="0"/>
        <v>14648</v>
      </c>
      <c r="F14" s="368">
        <f t="shared" si="0"/>
        <v>669</v>
      </c>
      <c r="G14" s="368">
        <f t="shared" si="0"/>
        <v>957221</v>
      </c>
      <c r="H14" s="368">
        <f t="shared" si="0"/>
        <v>408189</v>
      </c>
      <c r="I14" s="368">
        <f t="shared" si="0"/>
        <v>278461</v>
      </c>
      <c r="J14" s="368">
        <f t="shared" si="0"/>
        <v>28</v>
      </c>
      <c r="K14" s="368">
        <f t="shared" si="0"/>
        <v>2787268</v>
      </c>
      <c r="L14"/>
    </row>
    <row r="15" spans="1:12" ht="13.5" customHeight="1">
      <c r="A15" s="244"/>
      <c r="B15" s="20"/>
      <c r="C15" s="20"/>
      <c r="D15" s="20"/>
      <c r="E15" s="256"/>
      <c r="F15" s="256"/>
      <c r="G15" s="20"/>
      <c r="H15" s="20"/>
      <c r="I15" s="20"/>
      <c r="J15" s="20"/>
      <c r="K15" s="20"/>
      <c r="L15" s="382"/>
    </row>
    <row r="16" spans="1:12" ht="33.75" customHeight="1">
      <c r="A16" s="383" t="s">
        <v>465</v>
      </c>
      <c r="B16" s="368">
        <v>1</v>
      </c>
      <c r="C16" s="368">
        <v>1438</v>
      </c>
      <c r="D16" s="368">
        <v>316188</v>
      </c>
      <c r="E16" s="363">
        <v>14056</v>
      </c>
      <c r="F16" s="363">
        <v>629</v>
      </c>
      <c r="G16" s="368">
        <v>868596</v>
      </c>
      <c r="H16" s="368">
        <v>347497</v>
      </c>
      <c r="I16" s="368">
        <v>230976</v>
      </c>
      <c r="J16" s="368">
        <v>23</v>
      </c>
      <c r="K16" s="368">
        <v>2151697</v>
      </c>
      <c r="L16"/>
    </row>
    <row r="17" spans="1:12" ht="33.75" customHeight="1">
      <c r="A17" s="383" t="s">
        <v>466</v>
      </c>
      <c r="B17" s="368">
        <v>1</v>
      </c>
      <c r="C17" s="368">
        <v>181</v>
      </c>
      <c r="D17" s="368">
        <v>9466</v>
      </c>
      <c r="E17" s="363">
        <v>252</v>
      </c>
      <c r="F17" s="363">
        <v>21</v>
      </c>
      <c r="G17" s="368">
        <v>30735</v>
      </c>
      <c r="H17" s="368">
        <v>23052</v>
      </c>
      <c r="I17" s="368">
        <v>16011</v>
      </c>
      <c r="J17" s="368">
        <v>2</v>
      </c>
      <c r="K17" s="368">
        <v>279743</v>
      </c>
      <c r="L17"/>
    </row>
    <row r="18" spans="1:12" ht="33.75" customHeight="1">
      <c r="A18" s="386" t="s">
        <v>467</v>
      </c>
      <c r="B18" s="334">
        <v>1</v>
      </c>
      <c r="C18" s="334">
        <v>191</v>
      </c>
      <c r="D18" s="334">
        <v>18524</v>
      </c>
      <c r="E18" s="334">
        <v>340</v>
      </c>
      <c r="F18" s="334">
        <v>19</v>
      </c>
      <c r="G18" s="334">
        <v>57890</v>
      </c>
      <c r="H18" s="334">
        <v>37640</v>
      </c>
      <c r="I18" s="334">
        <v>31474</v>
      </c>
      <c r="J18" s="334">
        <v>3</v>
      </c>
      <c r="K18" s="334">
        <v>355828</v>
      </c>
      <c r="L18"/>
    </row>
    <row r="19" spans="1:11" ht="9.75" customHeight="1">
      <c r="A19" s="245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s="62" customFormat="1" ht="16.5" customHeight="1">
      <c r="A20" s="94" t="s">
        <v>461</v>
      </c>
      <c r="B20" s="94"/>
      <c r="C20" s="94"/>
      <c r="D20" s="97"/>
      <c r="E20" s="97"/>
      <c r="F20" s="97"/>
      <c r="G20" s="97"/>
      <c r="H20" s="97"/>
      <c r="I20" s="97"/>
      <c r="J20" s="97"/>
      <c r="K20" s="97"/>
    </row>
    <row r="21" spans="1:11" s="2" customFormat="1" ht="17.25" customHeight="1">
      <c r="A21" s="17" t="s">
        <v>462</v>
      </c>
      <c r="B21" s="17"/>
      <c r="C21" s="17"/>
      <c r="D21" s="403"/>
      <c r="E21" s="403"/>
      <c r="F21" s="403"/>
      <c r="G21" s="403"/>
      <c r="H21" s="403"/>
      <c r="I21" s="403"/>
      <c r="J21" s="403"/>
      <c r="K21" s="403"/>
    </row>
    <row r="22" s="2" customFormat="1" ht="17.25" customHeight="1">
      <c r="A22" s="2" t="s">
        <v>463</v>
      </c>
    </row>
  </sheetData>
  <sheetProtection/>
  <mergeCells count="11">
    <mergeCell ref="D5:F5"/>
    <mergeCell ref="K5:K6"/>
    <mergeCell ref="A2:D2"/>
    <mergeCell ref="A5:A6"/>
    <mergeCell ref="B5:B6"/>
    <mergeCell ref="C5:C6"/>
    <mergeCell ref="H5:H6"/>
    <mergeCell ref="J5:J6"/>
    <mergeCell ref="A4:B4"/>
    <mergeCell ref="G5:G6"/>
    <mergeCell ref="I5:I6"/>
  </mergeCells>
  <printOptions/>
  <pageMargins left="0.33" right="0.33" top="0.984251968503937" bottom="0.8267716535433072" header="0.5118110236220472" footer="0.5118110236220472"/>
  <pageSetup fitToHeight="1" fitToWidth="1" horizontalDpi="300" verticalDpi="300" orientation="landscape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5"/>
  <sheetViews>
    <sheetView zoomScalePageLayoutView="0" workbookViewId="0" topLeftCell="A1">
      <selection activeCell="A2" sqref="A2:I2"/>
    </sheetView>
  </sheetViews>
  <sheetFormatPr defaultColWidth="8.88671875" defaultRowHeight="13.5"/>
  <cols>
    <col min="1" max="1" width="11.88671875" style="138" customWidth="1"/>
    <col min="2" max="16" width="7.6640625" style="138" customWidth="1"/>
    <col min="17" max="16384" width="8.88671875" style="138" customWidth="1"/>
  </cols>
  <sheetData>
    <row r="1" spans="1:14" s="2" customFormat="1" ht="12" customHeight="1">
      <c r="A1" s="17"/>
      <c r="B1" s="17"/>
      <c r="C1" s="18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2" customFormat="1" ht="24" customHeight="1">
      <c r="A2" s="494" t="s">
        <v>271</v>
      </c>
      <c r="B2" s="494"/>
      <c r="C2" s="494"/>
      <c r="D2" s="494"/>
      <c r="E2" s="494"/>
      <c r="F2" s="494"/>
      <c r="G2" s="494"/>
      <c r="H2" s="494"/>
      <c r="I2" s="494"/>
      <c r="J2" s="17"/>
      <c r="K2" s="17"/>
      <c r="L2" s="17"/>
      <c r="M2" s="17"/>
      <c r="N2" s="17"/>
    </row>
    <row r="3" spans="1:14" s="2" customFormat="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2" customFormat="1" ht="21" customHeight="1">
      <c r="A4" s="1" t="s">
        <v>362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6" s="2" customFormat="1" ht="21" customHeight="1">
      <c r="A5" s="418" t="s">
        <v>487</v>
      </c>
      <c r="B5" s="409" t="s">
        <v>192</v>
      </c>
      <c r="C5" s="495" t="s">
        <v>193</v>
      </c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</row>
    <row r="6" spans="1:16" s="2" customFormat="1" ht="25.5" customHeight="1">
      <c r="A6" s="420"/>
      <c r="B6" s="412"/>
      <c r="C6" s="23"/>
      <c r="D6" s="4" t="s">
        <v>194</v>
      </c>
      <c r="E6" s="4" t="s">
        <v>195</v>
      </c>
      <c r="F6" s="4" t="s">
        <v>196</v>
      </c>
      <c r="G6" s="4" t="s">
        <v>197</v>
      </c>
      <c r="H6" s="4" t="s">
        <v>198</v>
      </c>
      <c r="I6" s="4" t="s">
        <v>199</v>
      </c>
      <c r="J6" s="4" t="s">
        <v>200</v>
      </c>
      <c r="K6" s="4" t="s">
        <v>201</v>
      </c>
      <c r="L6" s="4" t="s">
        <v>202</v>
      </c>
      <c r="M6" s="4" t="s">
        <v>203</v>
      </c>
      <c r="N6" s="4" t="s">
        <v>204</v>
      </c>
      <c r="O6" s="159" t="s">
        <v>205</v>
      </c>
      <c r="P6" s="5" t="s">
        <v>141</v>
      </c>
    </row>
    <row r="7" spans="1:29" s="2" customFormat="1" ht="28.5" customHeight="1">
      <c r="A7" s="183" t="s">
        <v>93</v>
      </c>
      <c r="B7" s="168">
        <v>955</v>
      </c>
      <c r="C7" s="18">
        <f>SUM(D7:P7)</f>
        <v>5571</v>
      </c>
      <c r="D7" s="18">
        <v>207</v>
      </c>
      <c r="E7" s="18">
        <v>1136</v>
      </c>
      <c r="F7" s="18">
        <v>244</v>
      </c>
      <c r="G7" s="18">
        <v>63</v>
      </c>
      <c r="H7" s="18">
        <v>5</v>
      </c>
      <c r="I7" s="18">
        <v>10</v>
      </c>
      <c r="J7" s="18">
        <v>288</v>
      </c>
      <c r="K7" s="18">
        <v>3</v>
      </c>
      <c r="L7" s="18">
        <v>3565</v>
      </c>
      <c r="M7" s="18">
        <v>9</v>
      </c>
      <c r="N7" s="18">
        <v>18</v>
      </c>
      <c r="O7" s="18">
        <v>0</v>
      </c>
      <c r="P7" s="18">
        <v>23</v>
      </c>
      <c r="Q7" s="18"/>
      <c r="R7" s="18"/>
      <c r="S7" s="18"/>
      <c r="T7" s="18"/>
      <c r="U7" s="18"/>
      <c r="V7" s="18"/>
      <c r="W7" s="18"/>
      <c r="X7" s="7"/>
      <c r="Y7" s="7"/>
      <c r="Z7" s="7"/>
      <c r="AA7" s="7"/>
      <c r="AB7" s="7"/>
      <c r="AC7" s="7"/>
    </row>
    <row r="8" spans="1:29" s="2" customFormat="1" ht="28.5" customHeight="1">
      <c r="A8" s="244" t="s">
        <v>97</v>
      </c>
      <c r="B8" s="168">
        <v>210</v>
      </c>
      <c r="C8" s="18">
        <f>SUM(D8:P8)</f>
        <v>5571</v>
      </c>
      <c r="D8" s="18">
        <v>207</v>
      </c>
      <c r="E8" s="18">
        <v>1136</v>
      </c>
      <c r="F8" s="18">
        <v>244</v>
      </c>
      <c r="G8" s="18">
        <v>63</v>
      </c>
      <c r="H8" s="18">
        <v>5</v>
      </c>
      <c r="I8" s="18">
        <v>10</v>
      </c>
      <c r="J8" s="18">
        <v>288</v>
      </c>
      <c r="K8" s="18">
        <v>3</v>
      </c>
      <c r="L8" s="18">
        <v>3565</v>
      </c>
      <c r="M8" s="18">
        <v>9</v>
      </c>
      <c r="N8" s="18">
        <v>18</v>
      </c>
      <c r="O8" s="18">
        <v>0</v>
      </c>
      <c r="P8" s="18">
        <v>23</v>
      </c>
      <c r="Q8" s="18"/>
      <c r="R8" s="18"/>
      <c r="S8" s="18"/>
      <c r="T8" s="18"/>
      <c r="U8" s="18"/>
      <c r="V8" s="18"/>
      <c r="W8" s="18"/>
      <c r="X8" s="7"/>
      <c r="Y8" s="7"/>
      <c r="Z8" s="7"/>
      <c r="AA8" s="7"/>
      <c r="AB8" s="7"/>
      <c r="AC8" s="7"/>
    </row>
    <row r="9" spans="1:29" s="2" customFormat="1" ht="28.5" customHeight="1">
      <c r="A9" s="244" t="s">
        <v>234</v>
      </c>
      <c r="B9" s="168">
        <v>100</v>
      </c>
      <c r="C9" s="18">
        <v>5571</v>
      </c>
      <c r="D9" s="18">
        <v>207</v>
      </c>
      <c r="E9" s="18">
        <v>1136</v>
      </c>
      <c r="F9" s="18">
        <v>244</v>
      </c>
      <c r="G9" s="18">
        <v>63</v>
      </c>
      <c r="H9" s="18">
        <v>5</v>
      </c>
      <c r="I9" s="18">
        <v>10</v>
      </c>
      <c r="J9" s="18">
        <v>288</v>
      </c>
      <c r="K9" s="18">
        <v>3</v>
      </c>
      <c r="L9" s="18">
        <v>3565</v>
      </c>
      <c r="M9" s="18">
        <v>9</v>
      </c>
      <c r="N9" s="18">
        <v>18</v>
      </c>
      <c r="O9" s="18">
        <v>0</v>
      </c>
      <c r="P9" s="18">
        <v>23</v>
      </c>
      <c r="Q9" s="18"/>
      <c r="R9" s="18"/>
      <c r="S9" s="18"/>
      <c r="T9" s="18"/>
      <c r="U9" s="18"/>
      <c r="V9" s="18"/>
      <c r="W9" s="18"/>
      <c r="X9" s="7"/>
      <c r="Y9" s="7"/>
      <c r="Z9" s="7"/>
      <c r="AA9" s="7"/>
      <c r="AB9" s="7"/>
      <c r="AC9" s="7"/>
    </row>
    <row r="10" spans="1:29" s="2" customFormat="1" ht="28.5" customHeight="1">
      <c r="A10" s="244" t="s">
        <v>235</v>
      </c>
      <c r="B10" s="168">
        <v>80</v>
      </c>
      <c r="C10" s="18">
        <v>5571</v>
      </c>
      <c r="D10" s="18">
        <v>207</v>
      </c>
      <c r="E10" s="18">
        <v>1136</v>
      </c>
      <c r="F10" s="18">
        <v>244</v>
      </c>
      <c r="G10" s="18">
        <v>63</v>
      </c>
      <c r="H10" s="18">
        <v>5</v>
      </c>
      <c r="I10" s="18">
        <v>10</v>
      </c>
      <c r="J10" s="18">
        <v>288</v>
      </c>
      <c r="K10" s="18">
        <v>3</v>
      </c>
      <c r="L10" s="18">
        <v>3565</v>
      </c>
      <c r="M10" s="18">
        <v>9</v>
      </c>
      <c r="N10" s="18">
        <v>18</v>
      </c>
      <c r="O10" s="18">
        <v>0</v>
      </c>
      <c r="P10" s="18">
        <v>23</v>
      </c>
      <c r="Q10" s="18"/>
      <c r="R10" s="18"/>
      <c r="S10" s="18"/>
      <c r="T10" s="18"/>
      <c r="U10" s="18"/>
      <c r="V10" s="18"/>
      <c r="W10" s="18"/>
      <c r="X10" s="7"/>
      <c r="Y10" s="7"/>
      <c r="Z10" s="7"/>
      <c r="AA10" s="7"/>
      <c r="AB10" s="7"/>
      <c r="AC10" s="7"/>
    </row>
    <row r="11" spans="1:29" s="2" customFormat="1" ht="28.5" customHeight="1">
      <c r="A11" s="244" t="s">
        <v>245</v>
      </c>
      <c r="B11" s="168">
        <v>30</v>
      </c>
      <c r="C11" s="18">
        <v>5571</v>
      </c>
      <c r="D11" s="18">
        <v>207</v>
      </c>
      <c r="E11" s="18">
        <v>1136</v>
      </c>
      <c r="F11" s="18">
        <v>244</v>
      </c>
      <c r="G11" s="18">
        <v>63</v>
      </c>
      <c r="H11" s="18">
        <v>5</v>
      </c>
      <c r="I11" s="18">
        <v>10</v>
      </c>
      <c r="J11" s="18">
        <v>288</v>
      </c>
      <c r="K11" s="18">
        <v>3</v>
      </c>
      <c r="L11" s="18">
        <v>3565</v>
      </c>
      <c r="M11" s="18">
        <v>9</v>
      </c>
      <c r="N11" s="18">
        <v>18</v>
      </c>
      <c r="O11" s="18">
        <v>0</v>
      </c>
      <c r="P11" s="18">
        <v>23</v>
      </c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</row>
    <row r="12" spans="1:29" s="2" customFormat="1" ht="28.5" customHeight="1">
      <c r="A12" s="244" t="s">
        <v>292</v>
      </c>
      <c r="B12" s="168">
        <v>0</v>
      </c>
      <c r="C12" s="18">
        <v>5571</v>
      </c>
      <c r="D12" s="18">
        <v>207</v>
      </c>
      <c r="E12" s="18">
        <v>1136</v>
      </c>
      <c r="F12" s="18">
        <v>244</v>
      </c>
      <c r="G12" s="18">
        <v>63</v>
      </c>
      <c r="H12" s="18">
        <v>5</v>
      </c>
      <c r="I12" s="18">
        <v>10</v>
      </c>
      <c r="J12" s="18">
        <v>288</v>
      </c>
      <c r="K12" s="18">
        <v>3</v>
      </c>
      <c r="L12" s="18">
        <v>3565</v>
      </c>
      <c r="M12" s="18">
        <v>9</v>
      </c>
      <c r="N12" s="18">
        <v>18</v>
      </c>
      <c r="O12" s="18">
        <v>0</v>
      </c>
      <c r="P12" s="18">
        <v>23</v>
      </c>
      <c r="Q12" s="18"/>
      <c r="R12" s="18"/>
      <c r="S12" s="18"/>
      <c r="T12" s="18"/>
      <c r="U12" s="18"/>
      <c r="V12" s="18"/>
      <c r="W12" s="18"/>
      <c r="X12" s="7"/>
      <c r="Y12" s="7"/>
      <c r="Z12" s="7"/>
      <c r="AA12" s="7"/>
      <c r="AB12" s="7"/>
      <c r="AC12" s="7"/>
    </row>
    <row r="13" spans="1:29" s="2" customFormat="1" ht="28.5" customHeight="1">
      <c r="A13" s="244" t="s">
        <v>318</v>
      </c>
      <c r="B13" s="168">
        <v>0</v>
      </c>
      <c r="C13" s="18">
        <f>SUM(D13:P13)</f>
        <v>5571</v>
      </c>
      <c r="D13" s="18">
        <v>207</v>
      </c>
      <c r="E13" s="18">
        <v>1136</v>
      </c>
      <c r="F13" s="18">
        <v>244</v>
      </c>
      <c r="G13" s="18">
        <v>63</v>
      </c>
      <c r="H13" s="18">
        <v>5</v>
      </c>
      <c r="I13" s="18">
        <v>10</v>
      </c>
      <c r="J13" s="18">
        <v>288</v>
      </c>
      <c r="K13" s="18">
        <v>3</v>
      </c>
      <c r="L13" s="18">
        <v>3565</v>
      </c>
      <c r="M13" s="18">
        <v>9</v>
      </c>
      <c r="N13" s="18">
        <v>18</v>
      </c>
      <c r="O13" s="18">
        <v>0</v>
      </c>
      <c r="P13" s="18">
        <v>23</v>
      </c>
      <c r="Q13" s="18"/>
      <c r="R13" s="18"/>
      <c r="S13" s="18"/>
      <c r="T13" s="18"/>
      <c r="U13" s="18"/>
      <c r="V13" s="18"/>
      <c r="W13" s="18"/>
      <c r="X13" s="7"/>
      <c r="Y13" s="7"/>
      <c r="Z13" s="7"/>
      <c r="AA13" s="7"/>
      <c r="AB13" s="7"/>
      <c r="AC13" s="7"/>
    </row>
    <row r="14" spans="1:29" s="2" customFormat="1" ht="28.5" customHeight="1">
      <c r="A14" s="318" t="s">
        <v>387</v>
      </c>
      <c r="B14" s="269">
        <v>0</v>
      </c>
      <c r="C14" s="268">
        <v>5571</v>
      </c>
      <c r="D14" s="268">
        <v>207</v>
      </c>
      <c r="E14" s="268">
        <v>1136</v>
      </c>
      <c r="F14" s="268">
        <v>244</v>
      </c>
      <c r="G14" s="268">
        <v>63</v>
      </c>
      <c r="H14" s="268">
        <v>5</v>
      </c>
      <c r="I14" s="268">
        <v>10</v>
      </c>
      <c r="J14" s="268">
        <v>288</v>
      </c>
      <c r="K14" s="268">
        <v>3</v>
      </c>
      <c r="L14" s="268">
        <v>3565</v>
      </c>
      <c r="M14" s="268">
        <v>9</v>
      </c>
      <c r="N14" s="268">
        <v>18</v>
      </c>
      <c r="O14" s="268">
        <v>0</v>
      </c>
      <c r="P14" s="268">
        <v>23</v>
      </c>
      <c r="Q14" s="18"/>
      <c r="R14" s="18"/>
      <c r="S14" s="18"/>
      <c r="T14" s="18"/>
      <c r="U14" s="18"/>
      <c r="V14" s="18"/>
      <c r="W14" s="18"/>
      <c r="X14" s="7"/>
      <c r="Y14" s="7"/>
      <c r="Z14" s="7"/>
      <c r="AA14" s="7"/>
      <c r="AB14" s="7"/>
      <c r="AC14" s="7"/>
    </row>
    <row r="15" spans="1:23" s="2" customFormat="1" ht="19.5" customHeight="1">
      <c r="A15" s="1" t="s">
        <v>346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s="11" customFormat="1" ht="19.5" customHeight="1">
      <c r="A16" s="1" t="s">
        <v>363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</row>
    <row r="17" spans="2:23" ht="13.5"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</row>
    <row r="18" spans="2:23" ht="13.5"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</row>
    <row r="19" spans="2:23" ht="13.5"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</row>
    <row r="20" spans="2:23" ht="13.5"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</row>
    <row r="21" spans="2:23" ht="13.5"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</row>
    <row r="22" spans="2:23" ht="13.5"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</row>
    <row r="23" spans="2:23" ht="13.5"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</row>
    <row r="24" spans="2:23" ht="13.5"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</row>
    <row r="25" spans="2:23" ht="13.5"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</row>
    <row r="26" spans="2:23" ht="13.5"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</row>
    <row r="27" spans="2:23" ht="13.5"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</row>
    <row r="28" spans="2:23" ht="13.5"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</row>
    <row r="29" spans="2:23" ht="13.5"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</row>
    <row r="30" spans="2:23" ht="13.5"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</row>
    <row r="31" spans="2:23" ht="13.5"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</row>
    <row r="32" spans="2:23" ht="13.5"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</row>
    <row r="49" spans="1:14" ht="13.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</row>
    <row r="50" spans="1:14" ht="13.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</row>
    <row r="83" spans="1:16" ht="13.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</row>
    <row r="84" spans="1:16" ht="13.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</row>
    <row r="85" spans="1:16" ht="13.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</row>
  </sheetData>
  <sheetProtection/>
  <mergeCells count="4">
    <mergeCell ref="A5:A6"/>
    <mergeCell ref="B5:B6"/>
    <mergeCell ref="A2:I2"/>
    <mergeCell ref="C5:P5"/>
  </mergeCells>
  <printOptions/>
  <pageMargins left="0.6" right="0.61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30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1" width="9.99609375" style="36" customWidth="1"/>
    <col min="2" max="16384" width="8.88671875" style="36" customWidth="1"/>
  </cols>
  <sheetData>
    <row r="2" spans="1:16" s="27" customFormat="1" ht="21.75" customHeight="1">
      <c r="A2" s="498" t="s">
        <v>206</v>
      </c>
      <c r="B2" s="498"/>
      <c r="C2" s="498"/>
      <c r="D2" s="498"/>
      <c r="E2" s="498"/>
      <c r="F2" s="498"/>
      <c r="G2" s="25"/>
      <c r="H2" s="25"/>
      <c r="I2" s="25"/>
      <c r="J2" s="26" t="s">
        <v>0</v>
      </c>
      <c r="K2" s="26" t="s">
        <v>0</v>
      </c>
      <c r="L2" s="25"/>
      <c r="M2" s="25"/>
      <c r="N2" s="25"/>
      <c r="O2" s="25"/>
      <c r="P2" s="25"/>
    </row>
    <row r="3" spans="1:16" s="27" customFormat="1" ht="13.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7" customFormat="1" ht="20.25" customHeight="1">
      <c r="A4" s="28" t="s">
        <v>364</v>
      </c>
      <c r="B4" s="25"/>
      <c r="C4" s="26" t="s">
        <v>0</v>
      </c>
      <c r="D4" s="25"/>
      <c r="E4" s="25"/>
      <c r="F4" s="25"/>
      <c r="G4" s="25"/>
      <c r="H4" s="25"/>
      <c r="I4" s="25"/>
      <c r="J4" s="26" t="s">
        <v>0</v>
      </c>
      <c r="K4" s="26" t="s">
        <v>0</v>
      </c>
      <c r="L4" s="26" t="s">
        <v>0</v>
      </c>
      <c r="M4" s="26" t="s">
        <v>0</v>
      </c>
      <c r="N4" s="25"/>
      <c r="O4" s="25"/>
      <c r="P4" s="25"/>
    </row>
    <row r="5" spans="1:16" s="30" customFormat="1" ht="19.5" customHeight="1">
      <c r="A5" s="499" t="s">
        <v>488</v>
      </c>
      <c r="B5" s="500" t="s">
        <v>30</v>
      </c>
      <c r="C5" s="501" t="s">
        <v>79</v>
      </c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499"/>
      <c r="P5" s="503" t="s">
        <v>300</v>
      </c>
    </row>
    <row r="6" spans="1:16" s="30" customFormat="1" ht="20.25" customHeight="1">
      <c r="A6" s="499"/>
      <c r="B6" s="500"/>
      <c r="C6" s="506" t="s">
        <v>80</v>
      </c>
      <c r="D6" s="507"/>
      <c r="E6" s="507"/>
      <c r="F6" s="507"/>
      <c r="G6" s="507"/>
      <c r="H6" s="507"/>
      <c r="I6" s="507"/>
      <c r="J6" s="508" t="s">
        <v>81</v>
      </c>
      <c r="K6" s="500"/>
      <c r="L6" s="500"/>
      <c r="M6" s="500"/>
      <c r="N6" s="500"/>
      <c r="O6" s="508" t="s">
        <v>82</v>
      </c>
      <c r="P6" s="504"/>
    </row>
    <row r="7" spans="1:16" s="30" customFormat="1" ht="30" customHeight="1">
      <c r="A7" s="499"/>
      <c r="B7" s="500"/>
      <c r="C7" s="162"/>
      <c r="D7" s="29" t="s">
        <v>31</v>
      </c>
      <c r="E7" s="29" t="s">
        <v>32</v>
      </c>
      <c r="F7" s="29" t="s">
        <v>299</v>
      </c>
      <c r="G7" s="29" t="s">
        <v>83</v>
      </c>
      <c r="H7" s="29" t="s">
        <v>255</v>
      </c>
      <c r="I7" s="10" t="s">
        <v>472</v>
      </c>
      <c r="J7" s="162"/>
      <c r="K7" s="29" t="s">
        <v>84</v>
      </c>
      <c r="L7" s="29" t="s">
        <v>85</v>
      </c>
      <c r="M7" s="29" t="s">
        <v>33</v>
      </c>
      <c r="N7" s="29" t="s">
        <v>242</v>
      </c>
      <c r="O7" s="509"/>
      <c r="P7" s="505"/>
    </row>
    <row r="8" spans="1:16" s="30" customFormat="1" ht="21" customHeight="1">
      <c r="A8" s="180" t="s">
        <v>93</v>
      </c>
      <c r="B8" s="246">
        <v>6</v>
      </c>
      <c r="C8" s="64" t="s">
        <v>229</v>
      </c>
      <c r="D8" s="64" t="s">
        <v>229</v>
      </c>
      <c r="E8" s="64" t="s">
        <v>229</v>
      </c>
      <c r="F8" s="64" t="s">
        <v>229</v>
      </c>
      <c r="G8" s="64" t="s">
        <v>229</v>
      </c>
      <c r="H8" s="247">
        <v>0</v>
      </c>
      <c r="I8" s="356" t="s">
        <v>229</v>
      </c>
      <c r="J8" s="65">
        <v>4</v>
      </c>
      <c r="K8" s="65">
        <v>1</v>
      </c>
      <c r="L8" s="247">
        <v>2</v>
      </c>
      <c r="M8" s="65">
        <v>1</v>
      </c>
      <c r="N8" s="65">
        <v>0</v>
      </c>
      <c r="O8" s="246">
        <v>1</v>
      </c>
      <c r="P8" s="65">
        <v>1</v>
      </c>
    </row>
    <row r="9" spans="1:16" s="30" customFormat="1" ht="21" customHeight="1">
      <c r="A9" s="180" t="s">
        <v>236</v>
      </c>
      <c r="B9" s="248">
        <v>6</v>
      </c>
      <c r="C9" s="64" t="s">
        <v>229</v>
      </c>
      <c r="D9" s="64" t="s">
        <v>229</v>
      </c>
      <c r="E9" s="64" t="s">
        <v>229</v>
      </c>
      <c r="F9" s="64" t="s">
        <v>229</v>
      </c>
      <c r="G9" s="64" t="s">
        <v>229</v>
      </c>
      <c r="H9" s="65">
        <v>0</v>
      </c>
      <c r="I9" s="102" t="s">
        <v>229</v>
      </c>
      <c r="J9" s="65">
        <v>4</v>
      </c>
      <c r="K9" s="65">
        <v>1</v>
      </c>
      <c r="L9" s="65">
        <v>2</v>
      </c>
      <c r="M9" s="65">
        <v>1</v>
      </c>
      <c r="N9" s="65">
        <v>0</v>
      </c>
      <c r="O9" s="248">
        <v>1</v>
      </c>
      <c r="P9" s="65">
        <v>1</v>
      </c>
    </row>
    <row r="10" spans="1:16" s="30" customFormat="1" ht="21" customHeight="1">
      <c r="A10" s="180" t="s">
        <v>234</v>
      </c>
      <c r="B10" s="248">
        <v>8</v>
      </c>
      <c r="C10" s="64">
        <v>1</v>
      </c>
      <c r="D10" s="64">
        <v>0</v>
      </c>
      <c r="E10" s="64">
        <v>1</v>
      </c>
      <c r="F10" s="64">
        <v>0</v>
      </c>
      <c r="G10" s="64">
        <v>0</v>
      </c>
      <c r="H10" s="65">
        <v>0</v>
      </c>
      <c r="I10" s="102">
        <v>0</v>
      </c>
      <c r="J10" s="65">
        <v>5</v>
      </c>
      <c r="K10" s="65">
        <v>2</v>
      </c>
      <c r="L10" s="65">
        <v>2</v>
      </c>
      <c r="M10" s="65">
        <v>1</v>
      </c>
      <c r="N10" s="65">
        <v>0</v>
      </c>
      <c r="O10" s="248">
        <v>1</v>
      </c>
      <c r="P10" s="65">
        <v>1</v>
      </c>
    </row>
    <row r="11" spans="1:16" s="30" customFormat="1" ht="21" customHeight="1">
      <c r="A11" s="180" t="s">
        <v>235</v>
      </c>
      <c r="B11" s="248">
        <v>8</v>
      </c>
      <c r="C11" s="64">
        <v>1</v>
      </c>
      <c r="D11" s="64">
        <v>0</v>
      </c>
      <c r="E11" s="64">
        <v>1</v>
      </c>
      <c r="F11" s="64">
        <v>0</v>
      </c>
      <c r="G11" s="64">
        <v>0</v>
      </c>
      <c r="H11" s="65">
        <v>0</v>
      </c>
      <c r="I11" s="102">
        <v>0</v>
      </c>
      <c r="J11" s="65">
        <v>5</v>
      </c>
      <c r="K11" s="65">
        <v>2</v>
      </c>
      <c r="L11" s="65">
        <v>2</v>
      </c>
      <c r="M11" s="65">
        <v>1</v>
      </c>
      <c r="N11" s="65">
        <v>0</v>
      </c>
      <c r="O11" s="248">
        <v>1</v>
      </c>
      <c r="P11" s="65">
        <v>1</v>
      </c>
    </row>
    <row r="12" spans="1:16" s="30" customFormat="1" ht="21" customHeight="1">
      <c r="A12" s="180" t="s">
        <v>245</v>
      </c>
      <c r="B12" s="248">
        <v>11</v>
      </c>
      <c r="C12" s="64">
        <v>2</v>
      </c>
      <c r="D12" s="64">
        <v>0</v>
      </c>
      <c r="E12" s="64">
        <v>2</v>
      </c>
      <c r="F12" s="64">
        <v>0</v>
      </c>
      <c r="G12" s="64">
        <v>0</v>
      </c>
      <c r="H12" s="65">
        <v>0</v>
      </c>
      <c r="I12" s="102">
        <v>0</v>
      </c>
      <c r="J12" s="65">
        <v>7</v>
      </c>
      <c r="K12" s="65">
        <v>4</v>
      </c>
      <c r="L12" s="65">
        <v>2</v>
      </c>
      <c r="M12" s="65">
        <v>1</v>
      </c>
      <c r="N12" s="65">
        <v>0</v>
      </c>
      <c r="O12" s="248">
        <v>1</v>
      </c>
      <c r="P12" s="65">
        <v>1</v>
      </c>
    </row>
    <row r="13" spans="1:16" s="251" customFormat="1" ht="21" customHeight="1">
      <c r="A13" s="249" t="s">
        <v>292</v>
      </c>
      <c r="B13" s="248">
        <v>12</v>
      </c>
      <c r="C13" s="64">
        <v>2</v>
      </c>
      <c r="D13" s="250">
        <v>0</v>
      </c>
      <c r="E13" s="64">
        <v>2</v>
      </c>
      <c r="F13" s="250">
        <v>0</v>
      </c>
      <c r="G13" s="250">
        <v>0</v>
      </c>
      <c r="H13" s="65">
        <v>0</v>
      </c>
      <c r="I13" s="357">
        <v>0</v>
      </c>
      <c r="J13" s="65">
        <v>8</v>
      </c>
      <c r="K13" s="65">
        <v>5</v>
      </c>
      <c r="L13" s="65">
        <v>2</v>
      </c>
      <c r="M13" s="65">
        <v>1</v>
      </c>
      <c r="N13" s="65">
        <v>0</v>
      </c>
      <c r="O13" s="248">
        <v>1</v>
      </c>
      <c r="P13" s="65">
        <v>1</v>
      </c>
    </row>
    <row r="14" spans="1:16" s="251" customFormat="1" ht="21" customHeight="1">
      <c r="A14" s="249" t="s">
        <v>322</v>
      </c>
      <c r="B14" s="248">
        <v>14</v>
      </c>
      <c r="C14" s="64">
        <v>3</v>
      </c>
      <c r="D14" s="250">
        <v>0</v>
      </c>
      <c r="E14" s="64">
        <v>3</v>
      </c>
      <c r="F14" s="250">
        <v>0</v>
      </c>
      <c r="G14" s="250">
        <v>0</v>
      </c>
      <c r="H14" s="65">
        <v>0</v>
      </c>
      <c r="I14" s="357">
        <v>0</v>
      </c>
      <c r="J14" s="65">
        <v>9</v>
      </c>
      <c r="K14" s="65">
        <v>6</v>
      </c>
      <c r="L14" s="65">
        <v>2</v>
      </c>
      <c r="M14" s="65">
        <v>1</v>
      </c>
      <c r="N14" s="65">
        <v>0</v>
      </c>
      <c r="O14" s="248">
        <v>1</v>
      </c>
      <c r="P14" s="65">
        <v>1</v>
      </c>
    </row>
    <row r="15" spans="1:16" s="251" customFormat="1" ht="21" customHeight="1">
      <c r="A15" s="320" t="s">
        <v>401</v>
      </c>
      <c r="B15" s="321">
        <v>14</v>
      </c>
      <c r="C15" s="284">
        <v>3</v>
      </c>
      <c r="D15" s="322">
        <v>0</v>
      </c>
      <c r="E15" s="284">
        <v>3</v>
      </c>
      <c r="F15" s="322">
        <v>0</v>
      </c>
      <c r="G15" s="322">
        <v>0</v>
      </c>
      <c r="H15" s="285">
        <v>0</v>
      </c>
      <c r="I15" s="358">
        <v>0</v>
      </c>
      <c r="J15" s="285">
        <v>9</v>
      </c>
      <c r="K15" s="285">
        <v>6</v>
      </c>
      <c r="L15" s="285">
        <v>2</v>
      </c>
      <c r="M15" s="285">
        <v>1</v>
      </c>
      <c r="N15" s="285">
        <v>0</v>
      </c>
      <c r="O15" s="321">
        <v>1</v>
      </c>
      <c r="P15" s="285">
        <v>1</v>
      </c>
    </row>
    <row r="16" spans="1:16" s="255" customFormat="1" ht="12.75" customHeight="1">
      <c r="A16" s="252"/>
      <c r="B16" s="248"/>
      <c r="C16" s="253"/>
      <c r="D16" s="65"/>
      <c r="E16" s="65"/>
      <c r="F16" s="65"/>
      <c r="G16" s="65"/>
      <c r="H16" s="65"/>
      <c r="I16" s="101"/>
      <c r="J16" s="65"/>
      <c r="K16" s="65"/>
      <c r="L16" s="65"/>
      <c r="M16" s="65"/>
      <c r="N16" s="101"/>
      <c r="O16" s="248"/>
      <c r="P16" s="254"/>
    </row>
    <row r="17" spans="1:16" s="257" customFormat="1" ht="21.75" customHeight="1">
      <c r="A17" s="359" t="s">
        <v>256</v>
      </c>
      <c r="B17" s="362">
        <v>3</v>
      </c>
      <c r="C17" s="363">
        <v>1</v>
      </c>
      <c r="D17" s="363">
        <v>0</v>
      </c>
      <c r="E17" s="363">
        <v>1</v>
      </c>
      <c r="F17" s="363">
        <v>0</v>
      </c>
      <c r="G17" s="363">
        <v>0</v>
      </c>
      <c r="H17" s="363">
        <v>0</v>
      </c>
      <c r="I17" s="359">
        <v>0</v>
      </c>
      <c r="J17" s="364">
        <v>1</v>
      </c>
      <c r="K17" s="364">
        <v>1</v>
      </c>
      <c r="L17" s="364">
        <v>0</v>
      </c>
      <c r="M17" s="364">
        <v>0</v>
      </c>
      <c r="N17" s="364">
        <v>0</v>
      </c>
      <c r="O17" s="362">
        <v>0</v>
      </c>
      <c r="P17" s="364">
        <v>1</v>
      </c>
    </row>
    <row r="18" spans="1:16" s="257" customFormat="1" ht="21.75" customHeight="1">
      <c r="A18" s="359" t="s">
        <v>257</v>
      </c>
      <c r="B18" s="362">
        <v>0</v>
      </c>
      <c r="C18" s="363">
        <v>0</v>
      </c>
      <c r="D18" s="363">
        <v>0</v>
      </c>
      <c r="E18" s="363">
        <v>0</v>
      </c>
      <c r="F18" s="363">
        <v>0</v>
      </c>
      <c r="G18" s="363">
        <v>0</v>
      </c>
      <c r="H18" s="363">
        <v>0</v>
      </c>
      <c r="I18" s="359">
        <v>0</v>
      </c>
      <c r="J18" s="364">
        <v>0</v>
      </c>
      <c r="K18" s="364">
        <v>0</v>
      </c>
      <c r="L18" s="364">
        <v>0</v>
      </c>
      <c r="M18" s="364">
        <v>0</v>
      </c>
      <c r="N18" s="364">
        <v>0</v>
      </c>
      <c r="O18" s="362">
        <v>0</v>
      </c>
      <c r="P18" s="364">
        <v>0</v>
      </c>
    </row>
    <row r="19" spans="1:16" s="257" customFormat="1" ht="21.75" customHeight="1">
      <c r="A19" s="359" t="s">
        <v>258</v>
      </c>
      <c r="B19" s="362">
        <v>2</v>
      </c>
      <c r="C19" s="363">
        <v>0</v>
      </c>
      <c r="D19" s="363">
        <v>0</v>
      </c>
      <c r="E19" s="363">
        <v>0</v>
      </c>
      <c r="F19" s="363">
        <v>0</v>
      </c>
      <c r="G19" s="363">
        <v>0</v>
      </c>
      <c r="H19" s="363">
        <v>0</v>
      </c>
      <c r="I19" s="359">
        <v>0</v>
      </c>
      <c r="J19" s="364">
        <v>1</v>
      </c>
      <c r="K19" s="364">
        <v>1</v>
      </c>
      <c r="L19" s="364">
        <v>0</v>
      </c>
      <c r="M19" s="364">
        <v>0</v>
      </c>
      <c r="N19" s="364">
        <v>0</v>
      </c>
      <c r="O19" s="362">
        <v>1</v>
      </c>
      <c r="P19" s="364">
        <v>0</v>
      </c>
    </row>
    <row r="20" spans="1:16" s="257" customFormat="1" ht="21.75" customHeight="1">
      <c r="A20" s="359" t="s">
        <v>259</v>
      </c>
      <c r="B20" s="362">
        <v>6</v>
      </c>
      <c r="C20" s="363">
        <v>2</v>
      </c>
      <c r="D20" s="363">
        <v>0</v>
      </c>
      <c r="E20" s="363">
        <v>2</v>
      </c>
      <c r="F20" s="363">
        <v>0</v>
      </c>
      <c r="G20" s="363">
        <v>0</v>
      </c>
      <c r="H20" s="363">
        <v>0</v>
      </c>
      <c r="I20" s="359">
        <v>0</v>
      </c>
      <c r="J20" s="364">
        <v>4</v>
      </c>
      <c r="K20" s="364">
        <v>3</v>
      </c>
      <c r="L20" s="363">
        <v>1</v>
      </c>
      <c r="M20" s="364">
        <v>0</v>
      </c>
      <c r="N20" s="364">
        <v>0</v>
      </c>
      <c r="O20" s="362">
        <v>0</v>
      </c>
      <c r="P20" s="364">
        <v>0</v>
      </c>
    </row>
    <row r="21" spans="1:16" s="257" customFormat="1" ht="21.75" customHeight="1">
      <c r="A21" s="359" t="s">
        <v>260</v>
      </c>
      <c r="B21" s="362">
        <v>0</v>
      </c>
      <c r="C21" s="363">
        <v>0</v>
      </c>
      <c r="D21" s="363">
        <v>0</v>
      </c>
      <c r="E21" s="363">
        <v>0</v>
      </c>
      <c r="F21" s="363">
        <v>0</v>
      </c>
      <c r="G21" s="363">
        <v>0</v>
      </c>
      <c r="H21" s="363">
        <v>0</v>
      </c>
      <c r="I21" s="359">
        <v>0</v>
      </c>
      <c r="J21" s="364">
        <v>0</v>
      </c>
      <c r="K21" s="363">
        <v>0</v>
      </c>
      <c r="L21" s="363">
        <v>0</v>
      </c>
      <c r="M21" s="364">
        <v>0</v>
      </c>
      <c r="N21" s="364">
        <v>0</v>
      </c>
      <c r="O21" s="362">
        <v>0</v>
      </c>
      <c r="P21" s="364">
        <v>0</v>
      </c>
    </row>
    <row r="22" spans="1:16" s="257" customFormat="1" ht="21.75" customHeight="1">
      <c r="A22" s="359" t="s">
        <v>261</v>
      </c>
      <c r="B22" s="362">
        <v>0</v>
      </c>
      <c r="C22" s="363">
        <v>0</v>
      </c>
      <c r="D22" s="363">
        <v>0</v>
      </c>
      <c r="E22" s="363">
        <v>0</v>
      </c>
      <c r="F22" s="363">
        <v>0</v>
      </c>
      <c r="G22" s="363">
        <v>0</v>
      </c>
      <c r="H22" s="363">
        <v>0</v>
      </c>
      <c r="I22" s="359">
        <v>0</v>
      </c>
      <c r="J22" s="364">
        <v>0</v>
      </c>
      <c r="K22" s="363">
        <v>0</v>
      </c>
      <c r="L22" s="363">
        <v>0</v>
      </c>
      <c r="M22" s="364">
        <v>0</v>
      </c>
      <c r="N22" s="364">
        <v>0</v>
      </c>
      <c r="O22" s="362">
        <v>0</v>
      </c>
      <c r="P22" s="364">
        <v>0</v>
      </c>
    </row>
    <row r="23" spans="1:16" s="257" customFormat="1" ht="21.75" customHeight="1">
      <c r="A23" s="359" t="s">
        <v>262</v>
      </c>
      <c r="B23" s="362">
        <v>0</v>
      </c>
      <c r="C23" s="363">
        <v>0</v>
      </c>
      <c r="D23" s="363">
        <v>0</v>
      </c>
      <c r="E23" s="363">
        <v>0</v>
      </c>
      <c r="F23" s="363">
        <v>0</v>
      </c>
      <c r="G23" s="363">
        <v>0</v>
      </c>
      <c r="H23" s="363">
        <v>0</v>
      </c>
      <c r="I23" s="359">
        <v>0</v>
      </c>
      <c r="J23" s="364">
        <v>0</v>
      </c>
      <c r="K23" s="363">
        <v>0</v>
      </c>
      <c r="L23" s="363">
        <v>0</v>
      </c>
      <c r="M23" s="364">
        <v>0</v>
      </c>
      <c r="N23" s="364">
        <v>0</v>
      </c>
      <c r="O23" s="362">
        <v>0</v>
      </c>
      <c r="P23" s="364">
        <v>0</v>
      </c>
    </row>
    <row r="24" spans="1:16" s="257" customFormat="1" ht="21.75" customHeight="1">
      <c r="A24" s="359" t="s">
        <v>263</v>
      </c>
      <c r="B24" s="362">
        <v>0</v>
      </c>
      <c r="C24" s="363">
        <v>0</v>
      </c>
      <c r="D24" s="363">
        <v>0</v>
      </c>
      <c r="E24" s="363">
        <v>0</v>
      </c>
      <c r="F24" s="363">
        <v>0</v>
      </c>
      <c r="G24" s="363">
        <v>0</v>
      </c>
      <c r="H24" s="363">
        <v>0</v>
      </c>
      <c r="I24" s="359">
        <v>0</v>
      </c>
      <c r="J24" s="364">
        <v>0</v>
      </c>
      <c r="K24" s="363">
        <v>0</v>
      </c>
      <c r="L24" s="363">
        <v>0</v>
      </c>
      <c r="M24" s="364">
        <v>0</v>
      </c>
      <c r="N24" s="364">
        <v>0</v>
      </c>
      <c r="O24" s="362">
        <v>0</v>
      </c>
      <c r="P24" s="364">
        <v>0</v>
      </c>
    </row>
    <row r="25" spans="1:16" s="257" customFormat="1" ht="21.75" customHeight="1">
      <c r="A25" s="359" t="s">
        <v>264</v>
      </c>
      <c r="B25" s="362">
        <v>0</v>
      </c>
      <c r="C25" s="363">
        <v>0</v>
      </c>
      <c r="D25" s="363">
        <v>0</v>
      </c>
      <c r="E25" s="363">
        <v>0</v>
      </c>
      <c r="F25" s="363">
        <v>0</v>
      </c>
      <c r="G25" s="363">
        <v>0</v>
      </c>
      <c r="H25" s="363">
        <v>0</v>
      </c>
      <c r="I25" s="359">
        <v>0</v>
      </c>
      <c r="J25" s="364">
        <v>0</v>
      </c>
      <c r="K25" s="363">
        <v>0</v>
      </c>
      <c r="L25" s="363">
        <v>0</v>
      </c>
      <c r="M25" s="364">
        <v>0</v>
      </c>
      <c r="N25" s="364">
        <v>0</v>
      </c>
      <c r="O25" s="362">
        <v>0</v>
      </c>
      <c r="P25" s="364">
        <v>0</v>
      </c>
    </row>
    <row r="26" spans="1:16" s="257" customFormat="1" ht="21.75" customHeight="1">
      <c r="A26" s="359" t="s">
        <v>265</v>
      </c>
      <c r="B26" s="362">
        <v>2</v>
      </c>
      <c r="C26" s="363">
        <v>0</v>
      </c>
      <c r="D26" s="363">
        <v>0</v>
      </c>
      <c r="E26" s="363">
        <v>0</v>
      </c>
      <c r="F26" s="363">
        <v>0</v>
      </c>
      <c r="G26" s="363">
        <v>0</v>
      </c>
      <c r="H26" s="363">
        <v>0</v>
      </c>
      <c r="I26" s="359">
        <v>0</v>
      </c>
      <c r="J26" s="364">
        <v>2</v>
      </c>
      <c r="K26" s="363">
        <v>1</v>
      </c>
      <c r="L26" s="363">
        <v>0</v>
      </c>
      <c r="M26" s="364">
        <v>1</v>
      </c>
      <c r="N26" s="364">
        <v>0</v>
      </c>
      <c r="O26" s="362">
        <v>0</v>
      </c>
      <c r="P26" s="364">
        <v>0</v>
      </c>
    </row>
    <row r="27" spans="1:16" s="257" customFormat="1" ht="21.75" customHeight="1">
      <c r="A27" s="359" t="s">
        <v>266</v>
      </c>
      <c r="B27" s="362">
        <v>1</v>
      </c>
      <c r="C27" s="363">
        <v>0</v>
      </c>
      <c r="D27" s="363">
        <v>0</v>
      </c>
      <c r="E27" s="363">
        <v>0</v>
      </c>
      <c r="F27" s="363">
        <v>0</v>
      </c>
      <c r="G27" s="363">
        <v>0</v>
      </c>
      <c r="H27" s="363">
        <v>0</v>
      </c>
      <c r="I27" s="359">
        <v>0</v>
      </c>
      <c r="J27" s="364">
        <v>1</v>
      </c>
      <c r="K27" s="363">
        <v>0</v>
      </c>
      <c r="L27" s="363">
        <v>1</v>
      </c>
      <c r="M27" s="363">
        <v>0</v>
      </c>
      <c r="N27" s="364">
        <v>0</v>
      </c>
      <c r="O27" s="362">
        <v>0</v>
      </c>
      <c r="P27" s="364">
        <v>0</v>
      </c>
    </row>
    <row r="28" spans="1:16" s="257" customFormat="1" ht="21.75" customHeight="1">
      <c r="A28" s="359" t="s">
        <v>267</v>
      </c>
      <c r="B28" s="362">
        <v>0</v>
      </c>
      <c r="C28" s="363">
        <v>0</v>
      </c>
      <c r="D28" s="363">
        <v>0</v>
      </c>
      <c r="E28" s="363">
        <v>0</v>
      </c>
      <c r="F28" s="363">
        <v>0</v>
      </c>
      <c r="G28" s="363">
        <v>0</v>
      </c>
      <c r="H28" s="363">
        <v>0</v>
      </c>
      <c r="I28" s="359">
        <v>0</v>
      </c>
      <c r="J28" s="364">
        <v>0</v>
      </c>
      <c r="K28" s="363">
        <v>0</v>
      </c>
      <c r="L28" s="363">
        <v>0</v>
      </c>
      <c r="M28" s="363">
        <v>0</v>
      </c>
      <c r="N28" s="364">
        <v>0</v>
      </c>
      <c r="O28" s="362">
        <v>0</v>
      </c>
      <c r="P28" s="364">
        <v>0</v>
      </c>
    </row>
    <row r="29" spans="1:16" s="257" customFormat="1" ht="21.75" customHeight="1">
      <c r="A29" s="360" t="s">
        <v>268</v>
      </c>
      <c r="B29" s="362">
        <v>0</v>
      </c>
      <c r="C29" s="363">
        <v>0</v>
      </c>
      <c r="D29" s="361">
        <v>0</v>
      </c>
      <c r="E29" s="361">
        <v>0</v>
      </c>
      <c r="F29" s="361">
        <v>0</v>
      </c>
      <c r="G29" s="361">
        <v>0</v>
      </c>
      <c r="H29" s="361">
        <v>0</v>
      </c>
      <c r="I29" s="360">
        <v>0</v>
      </c>
      <c r="J29" s="365">
        <v>0</v>
      </c>
      <c r="K29" s="361">
        <v>0</v>
      </c>
      <c r="L29" s="361">
        <v>0</v>
      </c>
      <c r="M29" s="361">
        <v>0</v>
      </c>
      <c r="N29" s="361">
        <v>0</v>
      </c>
      <c r="O29" s="366">
        <v>0</v>
      </c>
      <c r="P29" s="361">
        <v>0</v>
      </c>
    </row>
    <row r="30" spans="1:3" s="258" customFormat="1" ht="18.75" customHeight="1">
      <c r="A30" s="497" t="s">
        <v>365</v>
      </c>
      <c r="B30" s="497"/>
      <c r="C30" s="497"/>
    </row>
  </sheetData>
  <sheetProtection/>
  <mergeCells count="9">
    <mergeCell ref="A30:C30"/>
    <mergeCell ref="A2:F2"/>
    <mergeCell ref="A5:A7"/>
    <mergeCell ref="B5:B7"/>
    <mergeCell ref="C5:O5"/>
    <mergeCell ref="P5:P7"/>
    <mergeCell ref="C6:I6"/>
    <mergeCell ref="J6:N6"/>
    <mergeCell ref="O6:O7"/>
  </mergeCells>
  <printOptions/>
  <pageMargins left="0.55" right="0.3" top="0.9" bottom="0.39" header="0.5" footer="0.5"/>
  <pageSetup horizontalDpi="300" verticalDpi="3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workbookViewId="0" topLeftCell="A1">
      <selection activeCell="A2" sqref="A2:F2"/>
    </sheetView>
  </sheetViews>
  <sheetFormatPr defaultColWidth="8.88671875" defaultRowHeight="13.5"/>
  <cols>
    <col min="1" max="3" width="8.88671875" style="36" customWidth="1"/>
    <col min="4" max="4" width="7.21484375" style="36" customWidth="1"/>
    <col min="5" max="7" width="8.88671875" style="36" customWidth="1"/>
    <col min="8" max="8" width="10.21484375" style="36" customWidth="1"/>
    <col min="9" max="9" width="10.77734375" style="36" bestFit="1" customWidth="1"/>
    <col min="10" max="10" width="9.4453125" style="36" customWidth="1"/>
    <col min="11" max="16384" width="8.88671875" style="36" customWidth="1"/>
  </cols>
  <sheetData>
    <row r="1" ht="15.75" customHeight="1"/>
    <row r="2" spans="1:13" s="27" customFormat="1" ht="21.75" customHeight="1">
      <c r="A2" s="498" t="s">
        <v>207</v>
      </c>
      <c r="B2" s="498"/>
      <c r="C2" s="498"/>
      <c r="D2" s="498"/>
      <c r="E2" s="498"/>
      <c r="F2" s="498"/>
      <c r="G2" s="25"/>
      <c r="H2" s="25"/>
      <c r="I2" s="25"/>
      <c r="J2" s="25"/>
      <c r="K2" s="25"/>
      <c r="L2" s="25"/>
      <c r="M2" s="25"/>
    </row>
    <row r="3" spans="1:13" s="27" customFormat="1" ht="13.5">
      <c r="A3" s="259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27" customFormat="1" ht="20.25" customHeight="1">
      <c r="A4" s="28" t="s">
        <v>366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4" s="27" customFormat="1" ht="25.5" customHeight="1">
      <c r="A5" s="511" t="s">
        <v>481</v>
      </c>
      <c r="B5" s="451" t="s">
        <v>272</v>
      </c>
      <c r="C5" s="481"/>
      <c r="D5" s="481"/>
      <c r="E5" s="450"/>
      <c r="F5" s="488" t="s">
        <v>273</v>
      </c>
      <c r="G5" s="488"/>
      <c r="H5" s="417" t="s">
        <v>274</v>
      </c>
      <c r="I5" s="417"/>
      <c r="J5" s="417"/>
      <c r="K5" s="417"/>
      <c r="L5" s="417" t="s">
        <v>275</v>
      </c>
      <c r="M5" s="417"/>
      <c r="N5" s="451"/>
    </row>
    <row r="6" spans="1:14" s="27" customFormat="1" ht="19.5" customHeight="1">
      <c r="A6" s="512"/>
      <c r="B6" s="413" t="s">
        <v>276</v>
      </c>
      <c r="C6" s="424" t="s">
        <v>277</v>
      </c>
      <c r="D6" s="413" t="s">
        <v>278</v>
      </c>
      <c r="E6" s="418"/>
      <c r="F6" s="413" t="s">
        <v>279</v>
      </c>
      <c r="G6" s="408" t="s">
        <v>280</v>
      </c>
      <c r="H6" s="408" t="s">
        <v>281</v>
      </c>
      <c r="I6" s="514" t="s">
        <v>302</v>
      </c>
      <c r="J6" s="413" t="s">
        <v>301</v>
      </c>
      <c r="K6" s="413" t="s">
        <v>282</v>
      </c>
      <c r="L6" s="408" t="s">
        <v>283</v>
      </c>
      <c r="M6" s="408" t="s">
        <v>284</v>
      </c>
      <c r="N6" s="408" t="s">
        <v>285</v>
      </c>
    </row>
    <row r="7" spans="1:14" s="27" customFormat="1" ht="19.5" customHeight="1">
      <c r="A7" s="513"/>
      <c r="B7" s="422"/>
      <c r="C7" s="462"/>
      <c r="D7" s="141"/>
      <c r="E7" s="4" t="s">
        <v>286</v>
      </c>
      <c r="F7" s="422"/>
      <c r="G7" s="422"/>
      <c r="H7" s="422"/>
      <c r="I7" s="515"/>
      <c r="J7" s="422"/>
      <c r="K7" s="422"/>
      <c r="L7" s="422"/>
      <c r="M7" s="422"/>
      <c r="N7" s="422"/>
    </row>
    <row r="8" spans="1:13" s="143" customFormat="1" ht="27.75" customHeight="1">
      <c r="A8" s="122" t="s">
        <v>93</v>
      </c>
      <c r="B8" s="32">
        <v>1</v>
      </c>
      <c r="C8" s="32">
        <v>5</v>
      </c>
      <c r="D8" s="142">
        <v>0</v>
      </c>
      <c r="F8" s="64">
        <v>1</v>
      </c>
      <c r="G8" s="32">
        <v>6</v>
      </c>
      <c r="I8" s="32">
        <v>1</v>
      </c>
      <c r="J8" s="64">
        <v>1</v>
      </c>
      <c r="K8" s="64">
        <v>1</v>
      </c>
      <c r="L8" s="64">
        <v>1</v>
      </c>
      <c r="M8" s="64">
        <v>0</v>
      </c>
    </row>
    <row r="9" spans="1:14" s="143" customFormat="1" ht="27.75" customHeight="1">
      <c r="A9" s="122" t="s">
        <v>236</v>
      </c>
      <c r="B9" s="32">
        <v>1</v>
      </c>
      <c r="C9" s="32">
        <v>5</v>
      </c>
      <c r="D9" s="142">
        <v>0</v>
      </c>
      <c r="E9" s="64">
        <v>0</v>
      </c>
      <c r="F9" s="64">
        <v>1</v>
      </c>
      <c r="G9" s="32">
        <v>3</v>
      </c>
      <c r="I9" s="32">
        <v>1</v>
      </c>
      <c r="J9" s="64">
        <v>1</v>
      </c>
      <c r="K9" s="64">
        <v>1</v>
      </c>
      <c r="L9" s="64">
        <v>1</v>
      </c>
      <c r="M9" s="64">
        <v>0</v>
      </c>
      <c r="N9" s="64" t="s">
        <v>229</v>
      </c>
    </row>
    <row r="10" spans="1:14" s="143" customFormat="1" ht="27.75" customHeight="1">
      <c r="A10" s="122" t="s">
        <v>234</v>
      </c>
      <c r="B10" s="32">
        <v>1</v>
      </c>
      <c r="C10" s="32">
        <v>7</v>
      </c>
      <c r="D10" s="142">
        <v>0</v>
      </c>
      <c r="E10" s="64">
        <v>0</v>
      </c>
      <c r="F10" s="64">
        <v>1</v>
      </c>
      <c r="G10" s="32">
        <v>3</v>
      </c>
      <c r="H10" s="64" t="s">
        <v>229</v>
      </c>
      <c r="I10" s="32">
        <v>1</v>
      </c>
      <c r="J10" s="64">
        <v>1</v>
      </c>
      <c r="K10" s="64">
        <v>1</v>
      </c>
      <c r="L10" s="64">
        <v>1</v>
      </c>
      <c r="M10" s="64">
        <v>0</v>
      </c>
      <c r="N10" s="64">
        <v>0</v>
      </c>
    </row>
    <row r="11" spans="1:14" s="143" customFormat="1" ht="27.75" customHeight="1">
      <c r="A11" s="122" t="s">
        <v>235</v>
      </c>
      <c r="B11" s="64">
        <v>1</v>
      </c>
      <c r="C11" s="64">
        <v>8</v>
      </c>
      <c r="D11" s="64">
        <v>0</v>
      </c>
      <c r="E11" s="64">
        <v>0</v>
      </c>
      <c r="F11" s="64">
        <v>1</v>
      </c>
      <c r="G11" s="64">
        <v>3</v>
      </c>
      <c r="H11" s="64" t="s">
        <v>229</v>
      </c>
      <c r="I11" s="64">
        <v>1</v>
      </c>
      <c r="J11" s="64">
        <v>1</v>
      </c>
      <c r="K11" s="64">
        <v>2</v>
      </c>
      <c r="L11" s="64">
        <v>1</v>
      </c>
      <c r="M11" s="64">
        <v>0</v>
      </c>
      <c r="N11" s="64">
        <v>0</v>
      </c>
    </row>
    <row r="12" spans="1:14" s="11" customFormat="1" ht="25.5" customHeight="1">
      <c r="A12" s="122" t="s">
        <v>245</v>
      </c>
      <c r="B12" s="64">
        <v>1</v>
      </c>
      <c r="C12" s="64">
        <v>10</v>
      </c>
      <c r="D12" s="64">
        <v>0</v>
      </c>
      <c r="E12" s="64">
        <v>0</v>
      </c>
      <c r="F12" s="64">
        <v>1</v>
      </c>
      <c r="G12" s="64">
        <v>3</v>
      </c>
      <c r="H12" s="64">
        <v>0</v>
      </c>
      <c r="I12" s="64">
        <v>1</v>
      </c>
      <c r="J12" s="64">
        <v>1</v>
      </c>
      <c r="K12" s="64">
        <v>2</v>
      </c>
      <c r="L12" s="64">
        <v>1</v>
      </c>
      <c r="M12" s="64">
        <v>0</v>
      </c>
      <c r="N12" s="64">
        <v>0</v>
      </c>
    </row>
    <row r="13" spans="1:14" s="11" customFormat="1" ht="25.5" customHeight="1">
      <c r="A13" s="122" t="s">
        <v>292</v>
      </c>
      <c r="B13" s="64">
        <v>1</v>
      </c>
      <c r="C13" s="64">
        <v>11</v>
      </c>
      <c r="D13" s="64">
        <v>0</v>
      </c>
      <c r="E13" s="64">
        <v>0</v>
      </c>
      <c r="F13" s="64">
        <v>1</v>
      </c>
      <c r="G13" s="64">
        <v>4</v>
      </c>
      <c r="H13" s="64">
        <v>0</v>
      </c>
      <c r="I13" s="64">
        <v>1</v>
      </c>
      <c r="J13" s="64">
        <v>1</v>
      </c>
      <c r="K13" s="64">
        <v>2</v>
      </c>
      <c r="L13" s="64">
        <v>1</v>
      </c>
      <c r="M13" s="64">
        <v>0</v>
      </c>
      <c r="N13" s="64">
        <v>0</v>
      </c>
    </row>
    <row r="14" spans="1:14" s="11" customFormat="1" ht="25.5" customHeight="1">
      <c r="A14" s="122" t="s">
        <v>318</v>
      </c>
      <c r="B14" s="145">
        <v>2</v>
      </c>
      <c r="C14" s="64">
        <v>15</v>
      </c>
      <c r="D14" s="64">
        <v>0</v>
      </c>
      <c r="E14" s="64">
        <v>0</v>
      </c>
      <c r="F14" s="64">
        <v>1</v>
      </c>
      <c r="G14" s="64">
        <v>6</v>
      </c>
      <c r="H14" s="64">
        <v>0</v>
      </c>
      <c r="I14" s="64">
        <v>1</v>
      </c>
      <c r="J14" s="64">
        <v>2</v>
      </c>
      <c r="K14" s="64">
        <v>2</v>
      </c>
      <c r="L14" s="64">
        <v>1</v>
      </c>
      <c r="M14" s="64">
        <v>0</v>
      </c>
      <c r="N14" s="64">
        <v>0</v>
      </c>
    </row>
    <row r="15" spans="1:14" s="11" customFormat="1" ht="25.5" customHeight="1">
      <c r="A15" s="332" t="s">
        <v>401</v>
      </c>
      <c r="B15" s="323">
        <v>2</v>
      </c>
      <c r="C15" s="331">
        <v>19</v>
      </c>
      <c r="D15" s="331">
        <v>0</v>
      </c>
      <c r="E15" s="331">
        <v>0</v>
      </c>
      <c r="F15" s="331">
        <v>1</v>
      </c>
      <c r="G15" s="331">
        <v>3</v>
      </c>
      <c r="H15" s="331">
        <v>0</v>
      </c>
      <c r="I15" s="331">
        <v>1</v>
      </c>
      <c r="J15" s="331">
        <v>2</v>
      </c>
      <c r="K15" s="331">
        <v>2</v>
      </c>
      <c r="L15" s="331">
        <v>1</v>
      </c>
      <c r="M15" s="331">
        <v>0</v>
      </c>
      <c r="N15" s="331">
        <v>0</v>
      </c>
    </row>
    <row r="16" spans="1:3" s="260" customFormat="1" ht="23.25" customHeight="1">
      <c r="A16" s="510" t="s">
        <v>365</v>
      </c>
      <c r="B16" s="510"/>
      <c r="C16" s="510"/>
    </row>
    <row r="17" spans="1:14" s="2" customFormat="1" ht="16.5" customHeight="1">
      <c r="A17" s="1" t="s">
        <v>367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2" customFormat="1" ht="16.5" customHeight="1">
      <c r="A18" s="17" t="s">
        <v>368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240" customFormat="1" ht="16.5" customHeight="1">
      <c r="A19" s="17" t="s">
        <v>369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</row>
  </sheetData>
  <sheetProtection/>
  <mergeCells count="19">
    <mergeCell ref="A2:F2"/>
    <mergeCell ref="A5:A7"/>
    <mergeCell ref="B5:E5"/>
    <mergeCell ref="F5:G5"/>
    <mergeCell ref="H5:K5"/>
    <mergeCell ref="L5:N5"/>
    <mergeCell ref="H6:H7"/>
    <mergeCell ref="I6:I7"/>
    <mergeCell ref="J6:J7"/>
    <mergeCell ref="K6:K7"/>
    <mergeCell ref="L6:L7"/>
    <mergeCell ref="M6:M7"/>
    <mergeCell ref="N6:N7"/>
    <mergeCell ref="A16:C16"/>
    <mergeCell ref="B6:B7"/>
    <mergeCell ref="C6:C7"/>
    <mergeCell ref="D6:E6"/>
    <mergeCell ref="F6:F7"/>
    <mergeCell ref="G6:G7"/>
  </mergeCells>
  <printOptions/>
  <pageMargins left="0.5905511811023623" right="0.5905511811023623" top="0.9055118110236221" bottom="0.7480314960629921" header="0.5118110236220472" footer="0.5118110236220472"/>
  <pageSetup fitToHeight="1" fitToWidth="1" horizontalDpi="300" verticalDpi="300" orientation="landscape" paperSize="9" scale="92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T21"/>
  <sheetViews>
    <sheetView zoomScalePageLayoutView="0" workbookViewId="0" topLeftCell="A1">
      <selection activeCell="B3" sqref="B3"/>
    </sheetView>
  </sheetViews>
  <sheetFormatPr defaultColWidth="8.88671875" defaultRowHeight="13.5"/>
  <cols>
    <col min="1" max="1" width="8.6640625" style="36" customWidth="1"/>
    <col min="2" max="9" width="7.10546875" style="36" customWidth="1"/>
    <col min="10" max="10" width="12.4453125" style="36" bestFit="1" customWidth="1"/>
    <col min="11" max="22" width="7.10546875" style="36" customWidth="1"/>
    <col min="23" max="23" width="9.10546875" style="36" customWidth="1"/>
    <col min="24" max="24" width="8.77734375" style="36" customWidth="1"/>
    <col min="25" max="25" width="7.10546875" style="36" customWidth="1"/>
    <col min="26" max="16384" width="8.88671875" style="36" customWidth="1"/>
  </cols>
  <sheetData>
    <row r="2" spans="1:13" s="34" customFormat="1" ht="18.75">
      <c r="A2" s="498" t="s">
        <v>457</v>
      </c>
      <c r="B2" s="498"/>
      <c r="C2" s="498"/>
      <c r="D2" s="498"/>
      <c r="E2" s="498"/>
      <c r="F2" s="33"/>
      <c r="G2" s="33"/>
      <c r="H2" s="33"/>
      <c r="I2" s="33"/>
      <c r="J2" s="33"/>
      <c r="K2" s="33"/>
      <c r="M2" s="33"/>
    </row>
    <row r="3" spans="1:13" s="34" customFormat="1" ht="30.75" customHeight="1">
      <c r="A3" s="70" t="s">
        <v>458</v>
      </c>
      <c r="B3" s="70"/>
      <c r="C3" s="33"/>
      <c r="D3" s="33"/>
      <c r="E3" s="33"/>
      <c r="F3" s="33"/>
      <c r="G3" s="33"/>
      <c r="H3" s="33"/>
      <c r="I3" s="33"/>
      <c r="J3" s="33"/>
      <c r="K3" s="33"/>
      <c r="M3" s="33"/>
    </row>
    <row r="5" spans="1:15" s="34" customFormat="1" ht="21" customHeight="1">
      <c r="A5" s="28" t="s">
        <v>370</v>
      </c>
      <c r="B5" s="28"/>
      <c r="C5" s="28"/>
      <c r="D5" s="28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25" s="34" customFormat="1" ht="20.25" customHeight="1">
      <c r="A6" s="499" t="s">
        <v>487</v>
      </c>
      <c r="B6" s="451" t="s">
        <v>145</v>
      </c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</row>
    <row r="7" spans="1:25" s="34" customFormat="1" ht="20.25" customHeight="1">
      <c r="A7" s="499"/>
      <c r="B7" s="463" t="s">
        <v>134</v>
      </c>
      <c r="C7" s="419" t="s">
        <v>146</v>
      </c>
      <c r="D7" s="463" t="s">
        <v>147</v>
      </c>
      <c r="E7" s="463" t="s">
        <v>148</v>
      </c>
      <c r="F7" s="463" t="s">
        <v>149</v>
      </c>
      <c r="G7" s="425" t="s">
        <v>150</v>
      </c>
      <c r="H7" s="463" t="s">
        <v>151</v>
      </c>
      <c r="I7" s="463" t="s">
        <v>152</v>
      </c>
      <c r="J7" s="425" t="s">
        <v>243</v>
      </c>
      <c r="K7" s="415" t="s">
        <v>153</v>
      </c>
      <c r="L7" s="453"/>
      <c r="M7" s="420"/>
      <c r="N7" s="463" t="s">
        <v>154</v>
      </c>
      <c r="O7" s="463" t="s">
        <v>155</v>
      </c>
      <c r="P7" s="463" t="s">
        <v>156</v>
      </c>
      <c r="Q7" s="463" t="s">
        <v>157</v>
      </c>
      <c r="R7" s="463" t="s">
        <v>158</v>
      </c>
      <c r="S7" s="425" t="s">
        <v>159</v>
      </c>
      <c r="T7" s="425" t="s">
        <v>160</v>
      </c>
      <c r="U7" s="463" t="s">
        <v>161</v>
      </c>
      <c r="V7" s="463" t="s">
        <v>162</v>
      </c>
      <c r="W7" s="520" t="s">
        <v>163</v>
      </c>
      <c r="X7" s="518" t="s">
        <v>164</v>
      </c>
      <c r="Y7" s="516" t="s">
        <v>141</v>
      </c>
    </row>
    <row r="8" spans="1:25" s="34" customFormat="1" ht="43.5" customHeight="1">
      <c r="A8" s="499"/>
      <c r="B8" s="462"/>
      <c r="C8" s="423"/>
      <c r="D8" s="462"/>
      <c r="E8" s="462"/>
      <c r="F8" s="462"/>
      <c r="G8" s="462"/>
      <c r="H8" s="462"/>
      <c r="I8" s="462"/>
      <c r="J8" s="462"/>
      <c r="K8" s="10" t="s">
        <v>165</v>
      </c>
      <c r="L8" s="395" t="s">
        <v>166</v>
      </c>
      <c r="M8" s="395" t="s">
        <v>167</v>
      </c>
      <c r="N8" s="462"/>
      <c r="O8" s="462"/>
      <c r="P8" s="462"/>
      <c r="Q8" s="462"/>
      <c r="R8" s="462"/>
      <c r="S8" s="462"/>
      <c r="T8" s="462"/>
      <c r="U8" s="462"/>
      <c r="V8" s="462"/>
      <c r="W8" s="466"/>
      <c r="X8" s="515"/>
      <c r="Y8" s="517"/>
    </row>
    <row r="9" spans="1:62" s="61" customFormat="1" ht="27" customHeight="1">
      <c r="A9" s="122" t="s">
        <v>93</v>
      </c>
      <c r="B9" s="20">
        <v>35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/>
      <c r="I9" s="20">
        <v>0</v>
      </c>
      <c r="J9" s="20">
        <v>32</v>
      </c>
      <c r="K9" s="20">
        <v>0</v>
      </c>
      <c r="L9" s="20">
        <v>0</v>
      </c>
      <c r="M9" s="20"/>
      <c r="N9" s="20"/>
      <c r="O9" s="20"/>
      <c r="P9" s="20">
        <v>1</v>
      </c>
      <c r="Q9" s="20">
        <v>1</v>
      </c>
      <c r="R9" s="20">
        <v>1</v>
      </c>
      <c r="S9" s="20"/>
      <c r="T9" s="20"/>
      <c r="U9" s="20"/>
      <c r="V9" s="20"/>
      <c r="W9" s="20"/>
      <c r="X9" s="20"/>
      <c r="Y9" s="20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</row>
    <row r="10" spans="1:62" s="61" customFormat="1" ht="27" customHeight="1">
      <c r="A10" s="122" t="s">
        <v>236</v>
      </c>
      <c r="B10" s="20">
        <v>49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46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1</v>
      </c>
      <c r="Q10" s="20">
        <v>1</v>
      </c>
      <c r="R10" s="20">
        <v>1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</row>
    <row r="11" spans="1:62" s="61" customFormat="1" ht="27" customHeight="1">
      <c r="A11" s="122" t="s">
        <v>234</v>
      </c>
      <c r="B11" s="20">
        <v>48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45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1</v>
      </c>
      <c r="Q11" s="20">
        <v>1</v>
      </c>
      <c r="R11" s="20">
        <v>1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</row>
    <row r="12" spans="1:62" s="61" customFormat="1" ht="27" customHeight="1">
      <c r="A12" s="122" t="s">
        <v>235</v>
      </c>
      <c r="B12" s="20">
        <v>49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46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1</v>
      </c>
      <c r="Q12" s="20">
        <v>1</v>
      </c>
      <c r="R12" s="20">
        <v>1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</row>
    <row r="13" spans="1:72" s="2" customFormat="1" ht="23.25" customHeight="1">
      <c r="A13" s="122" t="s">
        <v>245</v>
      </c>
      <c r="B13" s="20">
        <v>48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45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1</v>
      </c>
      <c r="Q13" s="20">
        <v>1</v>
      </c>
      <c r="R13" s="20">
        <v>1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</row>
    <row r="14" spans="1:72" s="2" customFormat="1" ht="23.25" customHeight="1">
      <c r="A14" s="122" t="s">
        <v>292</v>
      </c>
      <c r="B14" s="171">
        <v>48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45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1</v>
      </c>
      <c r="Q14" s="20">
        <v>1</v>
      </c>
      <c r="R14" s="20">
        <v>1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</row>
    <row r="15" spans="1:72" s="2" customFormat="1" ht="23.25" customHeight="1">
      <c r="A15" s="122" t="s">
        <v>318</v>
      </c>
      <c r="B15" s="171">
        <f>SUM(C15:Y15)</f>
        <v>49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45</v>
      </c>
      <c r="K15" s="20">
        <v>0</v>
      </c>
      <c r="L15" s="20">
        <v>0</v>
      </c>
      <c r="M15" s="20">
        <v>1</v>
      </c>
      <c r="N15" s="64">
        <v>0</v>
      </c>
      <c r="O15" s="64">
        <v>0</v>
      </c>
      <c r="P15" s="64">
        <v>1</v>
      </c>
      <c r="Q15" s="64">
        <v>1</v>
      </c>
      <c r="R15" s="64">
        <v>1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</row>
    <row r="16" spans="1:72" s="2" customFormat="1" ht="23.25" customHeight="1">
      <c r="A16" s="333" t="s">
        <v>401</v>
      </c>
      <c r="B16" s="319">
        <v>51</v>
      </c>
      <c r="C16" s="335">
        <v>0</v>
      </c>
      <c r="D16" s="335">
        <v>0</v>
      </c>
      <c r="E16" s="335">
        <v>0</v>
      </c>
      <c r="F16" s="335">
        <v>0</v>
      </c>
      <c r="G16" s="335">
        <v>0</v>
      </c>
      <c r="H16" s="335">
        <v>1</v>
      </c>
      <c r="I16" s="335">
        <v>0</v>
      </c>
      <c r="J16" s="335">
        <v>45</v>
      </c>
      <c r="K16" s="334">
        <v>0</v>
      </c>
      <c r="L16" s="334">
        <v>0</v>
      </c>
      <c r="M16" s="334">
        <v>1</v>
      </c>
      <c r="N16" s="335">
        <v>0</v>
      </c>
      <c r="O16" s="335">
        <v>0</v>
      </c>
      <c r="P16" s="335">
        <v>1</v>
      </c>
      <c r="Q16" s="335">
        <v>1</v>
      </c>
      <c r="R16" s="335">
        <v>1</v>
      </c>
      <c r="S16" s="335">
        <v>0</v>
      </c>
      <c r="T16" s="335">
        <v>0</v>
      </c>
      <c r="U16" s="335">
        <v>0</v>
      </c>
      <c r="V16" s="335">
        <v>0</v>
      </c>
      <c r="W16" s="335">
        <v>0</v>
      </c>
      <c r="X16" s="335">
        <v>0</v>
      </c>
      <c r="Y16" s="335">
        <v>1</v>
      </c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</row>
    <row r="17" spans="1:15" ht="23.25" customHeight="1">
      <c r="A17" s="510" t="s">
        <v>473</v>
      </c>
      <c r="B17" s="519"/>
      <c r="C17" s="519"/>
      <c r="D17" s="519"/>
      <c r="E17" s="31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="27" customFormat="1" ht="22.5" customHeight="1"/>
    <row r="21" spans="3:15" ht="13.5">
      <c r="C21" s="31"/>
      <c r="D21" s="31"/>
      <c r="E21" s="31"/>
      <c r="F21" s="64"/>
      <c r="G21" s="64"/>
      <c r="H21" s="64"/>
      <c r="I21" s="64"/>
      <c r="J21" s="64"/>
      <c r="K21" s="64"/>
      <c r="L21" s="64"/>
      <c r="M21" s="64"/>
      <c r="N21" s="64"/>
      <c r="O21" s="64"/>
    </row>
  </sheetData>
  <sheetProtection/>
  <mergeCells count="26">
    <mergeCell ref="A17:D17"/>
    <mergeCell ref="B7:B8"/>
    <mergeCell ref="U7:U8"/>
    <mergeCell ref="V7:V8"/>
    <mergeCell ref="W7:W8"/>
    <mergeCell ref="I7:I8"/>
    <mergeCell ref="G7:G8"/>
    <mergeCell ref="H7:H8"/>
    <mergeCell ref="O7:O8"/>
    <mergeCell ref="K7:M7"/>
    <mergeCell ref="A2:E2"/>
    <mergeCell ref="A6:A8"/>
    <mergeCell ref="C7:C8"/>
    <mergeCell ref="D7:D8"/>
    <mergeCell ref="E7:E8"/>
    <mergeCell ref="J7:J8"/>
    <mergeCell ref="F7:F8"/>
    <mergeCell ref="B6:Y6"/>
    <mergeCell ref="Y7:Y8"/>
    <mergeCell ref="X7:X8"/>
    <mergeCell ref="P7:P8"/>
    <mergeCell ref="Q7:Q8"/>
    <mergeCell ref="R7:R8"/>
    <mergeCell ref="S7:S8"/>
    <mergeCell ref="T7:T8"/>
    <mergeCell ref="N7:N8"/>
  </mergeCells>
  <printOptions/>
  <pageMargins left="0.2362204724409449" right="0.2362204724409449" top="0.6692913385826772" bottom="0.4724409448818898" header="0.2755905511811024" footer="0.2755905511811024"/>
  <pageSetup horizontalDpi="300" verticalDpi="3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L19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8.6640625" style="36" customWidth="1"/>
    <col min="2" max="2" width="7.10546875" style="36" customWidth="1"/>
    <col min="3" max="7" width="7.5546875" style="36" customWidth="1"/>
    <col min="8" max="8" width="8.5546875" style="36" customWidth="1"/>
    <col min="9" max="9" width="7.5546875" style="36" customWidth="1"/>
    <col min="10" max="10" width="8.77734375" style="36" customWidth="1"/>
    <col min="11" max="15" width="7.5546875" style="36" customWidth="1"/>
    <col min="16" max="16" width="8.6640625" style="36" customWidth="1"/>
    <col min="17" max="19" width="7.5546875" style="36" customWidth="1"/>
    <col min="20" max="16384" width="8.88671875" style="36" customWidth="1"/>
  </cols>
  <sheetData>
    <row r="2" spans="1:6" s="34" customFormat="1" ht="18.75">
      <c r="A2" s="69" t="s">
        <v>459</v>
      </c>
      <c r="B2" s="69"/>
      <c r="C2" s="35"/>
      <c r="D2" s="35"/>
      <c r="E2" s="35"/>
      <c r="F2" s="35"/>
    </row>
    <row r="4" spans="1:3" s="34" customFormat="1" ht="21" customHeight="1">
      <c r="A4" s="28" t="s">
        <v>370</v>
      </c>
      <c r="B4" s="28"/>
      <c r="C4" s="33"/>
    </row>
    <row r="5" spans="1:19" s="34" customFormat="1" ht="20.25" customHeight="1">
      <c r="A5" s="499" t="s">
        <v>487</v>
      </c>
      <c r="B5" s="516" t="s">
        <v>86</v>
      </c>
      <c r="C5" s="451" t="s">
        <v>63</v>
      </c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50"/>
      <c r="Q5" s="486" t="s">
        <v>168</v>
      </c>
      <c r="R5" s="487"/>
      <c r="S5" s="487"/>
    </row>
    <row r="6" spans="1:19" s="34" customFormat="1" ht="20.25" customHeight="1">
      <c r="A6" s="499"/>
      <c r="B6" s="521"/>
      <c r="C6" s="416" t="s">
        <v>64</v>
      </c>
      <c r="D6" s="416" t="s">
        <v>34</v>
      </c>
      <c r="E6" s="416" t="s">
        <v>35</v>
      </c>
      <c r="F6" s="416" t="s">
        <v>36</v>
      </c>
      <c r="G6" s="416" t="s">
        <v>37</v>
      </c>
      <c r="H6" s="424" t="s">
        <v>244</v>
      </c>
      <c r="I6" s="424" t="s">
        <v>38</v>
      </c>
      <c r="J6" s="424" t="s">
        <v>39</v>
      </c>
      <c r="K6" s="424" t="s">
        <v>220</v>
      </c>
      <c r="L6" s="424" t="s">
        <v>65</v>
      </c>
      <c r="M6" s="424" t="s">
        <v>66</v>
      </c>
      <c r="N6" s="424" t="s">
        <v>67</v>
      </c>
      <c r="O6" s="424" t="s">
        <v>68</v>
      </c>
      <c r="P6" s="413" t="s">
        <v>69</v>
      </c>
      <c r="Q6" s="416" t="s">
        <v>169</v>
      </c>
      <c r="R6" s="416" t="s">
        <v>170</v>
      </c>
      <c r="S6" s="413" t="s">
        <v>171</v>
      </c>
    </row>
    <row r="7" spans="1:19" s="34" customFormat="1" ht="20.25" customHeight="1">
      <c r="A7" s="499"/>
      <c r="B7" s="517"/>
      <c r="C7" s="462"/>
      <c r="D7" s="462"/>
      <c r="E7" s="462"/>
      <c r="F7" s="462"/>
      <c r="G7" s="462"/>
      <c r="H7" s="426"/>
      <c r="I7" s="426"/>
      <c r="J7" s="426"/>
      <c r="K7" s="426"/>
      <c r="L7" s="426"/>
      <c r="M7" s="426"/>
      <c r="N7" s="426"/>
      <c r="O7" s="426"/>
      <c r="P7" s="415"/>
      <c r="Q7" s="462"/>
      <c r="R7" s="462"/>
      <c r="S7" s="415"/>
    </row>
    <row r="8" spans="1:64" s="61" customFormat="1" ht="27" customHeight="1">
      <c r="A8" s="122" t="s">
        <v>93</v>
      </c>
      <c r="B8" s="164">
        <v>147</v>
      </c>
      <c r="C8" s="144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2</v>
      </c>
      <c r="J8" s="31">
        <v>46</v>
      </c>
      <c r="K8" s="31">
        <v>11</v>
      </c>
      <c r="L8" s="31">
        <v>19</v>
      </c>
      <c r="M8" s="31">
        <v>60</v>
      </c>
      <c r="N8" s="32">
        <v>0</v>
      </c>
      <c r="O8" s="32">
        <v>0</v>
      </c>
      <c r="P8" s="107">
        <v>9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s="61" customFormat="1" ht="27" customHeight="1">
      <c r="A9" s="122" t="s">
        <v>236</v>
      </c>
      <c r="B9" s="164">
        <v>142</v>
      </c>
      <c r="C9" s="262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31">
        <v>2</v>
      </c>
      <c r="J9" s="31">
        <v>45</v>
      </c>
      <c r="K9" s="31">
        <v>14</v>
      </c>
      <c r="L9" s="31">
        <v>17</v>
      </c>
      <c r="M9" s="31">
        <v>55</v>
      </c>
      <c r="N9" s="142">
        <v>0</v>
      </c>
      <c r="O9" s="142">
        <v>0</v>
      </c>
      <c r="P9" s="263">
        <v>9</v>
      </c>
      <c r="Q9" s="32">
        <v>0</v>
      </c>
      <c r="R9" s="32">
        <v>0</v>
      </c>
      <c r="S9" s="32">
        <v>0</v>
      </c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s="61" customFormat="1" ht="27" customHeight="1">
      <c r="A10" s="122" t="s">
        <v>234</v>
      </c>
      <c r="B10" s="164">
        <v>135</v>
      </c>
      <c r="C10" s="26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31">
        <v>2</v>
      </c>
      <c r="J10" s="31">
        <v>44</v>
      </c>
      <c r="K10" s="31">
        <v>13</v>
      </c>
      <c r="L10" s="31">
        <v>17</v>
      </c>
      <c r="M10" s="31">
        <v>52</v>
      </c>
      <c r="N10" s="142">
        <v>0</v>
      </c>
      <c r="O10" s="142">
        <v>0</v>
      </c>
      <c r="P10" s="263">
        <v>7</v>
      </c>
      <c r="Q10" s="32">
        <v>0</v>
      </c>
      <c r="R10" s="32">
        <v>0</v>
      </c>
      <c r="S10" s="32">
        <v>0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</row>
    <row r="11" spans="1:64" s="61" customFormat="1" ht="27" customHeight="1">
      <c r="A11" s="264" t="s">
        <v>235</v>
      </c>
      <c r="B11" s="164">
        <v>135</v>
      </c>
      <c r="C11" s="262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31">
        <v>1</v>
      </c>
      <c r="J11" s="31">
        <v>45</v>
      </c>
      <c r="K11" s="31">
        <v>13</v>
      </c>
      <c r="L11" s="31">
        <v>17</v>
      </c>
      <c r="M11" s="31">
        <v>51</v>
      </c>
      <c r="N11" s="142">
        <v>0</v>
      </c>
      <c r="O11" s="142">
        <v>0</v>
      </c>
      <c r="P11" s="263">
        <v>8</v>
      </c>
      <c r="Q11" s="32">
        <v>0</v>
      </c>
      <c r="R11" s="32">
        <v>0</v>
      </c>
      <c r="S11" s="32">
        <v>0</v>
      </c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</row>
    <row r="12" spans="1:64" s="2" customFormat="1" ht="27" customHeight="1">
      <c r="A12" s="264" t="s">
        <v>245</v>
      </c>
      <c r="B12" s="164">
        <v>104</v>
      </c>
      <c r="C12" s="145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2</v>
      </c>
      <c r="J12" s="64">
        <v>37</v>
      </c>
      <c r="K12" s="64">
        <v>11</v>
      </c>
      <c r="L12" s="64">
        <v>19</v>
      </c>
      <c r="M12" s="64">
        <v>27</v>
      </c>
      <c r="N12" s="64">
        <v>0</v>
      </c>
      <c r="O12" s="64">
        <v>0</v>
      </c>
      <c r="P12" s="102">
        <v>8</v>
      </c>
      <c r="Q12" s="64">
        <v>0</v>
      </c>
      <c r="R12" s="64">
        <v>0</v>
      </c>
      <c r="S12" s="64">
        <v>0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64" s="2" customFormat="1" ht="27" customHeight="1">
      <c r="A13" s="122" t="s">
        <v>292</v>
      </c>
      <c r="B13" s="164">
        <v>99</v>
      </c>
      <c r="C13" s="145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2</v>
      </c>
      <c r="J13" s="64">
        <v>36</v>
      </c>
      <c r="K13" s="64">
        <v>9</v>
      </c>
      <c r="L13" s="64">
        <v>18</v>
      </c>
      <c r="M13" s="64">
        <v>26</v>
      </c>
      <c r="N13" s="64">
        <v>0</v>
      </c>
      <c r="O13" s="64">
        <v>0</v>
      </c>
      <c r="P13" s="102">
        <v>8</v>
      </c>
      <c r="Q13" s="64">
        <v>0</v>
      </c>
      <c r="R13" s="64">
        <v>0</v>
      </c>
      <c r="S13" s="64">
        <v>0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s="2" customFormat="1" ht="27" customHeight="1">
      <c r="A14" s="122" t="s">
        <v>322</v>
      </c>
      <c r="B14" s="324">
        <v>100</v>
      </c>
      <c r="C14" s="145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2</v>
      </c>
      <c r="J14" s="64">
        <v>33</v>
      </c>
      <c r="K14" s="64">
        <v>9</v>
      </c>
      <c r="L14" s="64">
        <v>18</v>
      </c>
      <c r="M14" s="64">
        <v>29</v>
      </c>
      <c r="N14" s="64">
        <v>0</v>
      </c>
      <c r="O14" s="64">
        <v>0</v>
      </c>
      <c r="P14" s="102">
        <v>9</v>
      </c>
      <c r="Q14" s="64">
        <v>0</v>
      </c>
      <c r="R14" s="64">
        <v>0</v>
      </c>
      <c r="S14" s="64">
        <v>0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s="2" customFormat="1" ht="27" customHeight="1">
      <c r="A15" s="337" t="s">
        <v>401</v>
      </c>
      <c r="B15" s="405">
        <v>101</v>
      </c>
      <c r="C15" s="335">
        <v>0</v>
      </c>
      <c r="D15" s="335">
        <v>0</v>
      </c>
      <c r="E15" s="335">
        <v>0</v>
      </c>
      <c r="F15" s="335">
        <v>0</v>
      </c>
      <c r="G15" s="335">
        <v>0</v>
      </c>
      <c r="H15" s="335">
        <v>0</v>
      </c>
      <c r="I15" s="335">
        <v>2</v>
      </c>
      <c r="J15" s="335">
        <v>33</v>
      </c>
      <c r="K15" s="335">
        <v>11</v>
      </c>
      <c r="L15" s="335">
        <v>18</v>
      </c>
      <c r="M15" s="335">
        <v>29</v>
      </c>
      <c r="N15" s="335">
        <v>0</v>
      </c>
      <c r="O15" s="335">
        <v>0</v>
      </c>
      <c r="P15" s="336">
        <v>8</v>
      </c>
      <c r="Q15" s="335">
        <v>0</v>
      </c>
      <c r="R15" s="335">
        <v>0</v>
      </c>
      <c r="S15" s="335">
        <v>0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16" ht="23.25" customHeight="1">
      <c r="A16" s="68" t="s">
        <v>474</v>
      </c>
      <c r="B16" s="68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9" spans="3:16" ht="13.5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</sheetData>
  <sheetProtection/>
  <mergeCells count="21">
    <mergeCell ref="J6:J7"/>
    <mergeCell ref="A5:A7"/>
    <mergeCell ref="B5:B7"/>
    <mergeCell ref="C5:P5"/>
    <mergeCell ref="O6:O7"/>
    <mergeCell ref="L6:L7"/>
    <mergeCell ref="F6:F7"/>
    <mergeCell ref="C6:C7"/>
    <mergeCell ref="D6:D7"/>
    <mergeCell ref="E6:E7"/>
    <mergeCell ref="M6:M7"/>
    <mergeCell ref="Q5:S5"/>
    <mergeCell ref="Q6:Q7"/>
    <mergeCell ref="R6:R7"/>
    <mergeCell ref="S6:S7"/>
    <mergeCell ref="G6:G7"/>
    <mergeCell ref="H6:H7"/>
    <mergeCell ref="I6:I7"/>
    <mergeCell ref="P6:P7"/>
    <mergeCell ref="N6:N7"/>
    <mergeCell ref="K6:K7"/>
  </mergeCells>
  <printOptions/>
  <pageMargins left="0.31496062992125984" right="0.2362204724409449" top="0.4330708661417323" bottom="0.4724409448818898" header="0.2755905511811024" footer="0.2755905511811024"/>
  <pageSetup horizontalDpi="300" verticalDpi="3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86"/>
  <sheetViews>
    <sheetView zoomScalePageLayoutView="0" workbookViewId="0" topLeftCell="A1">
      <selection activeCell="A5" sqref="A5:A6"/>
    </sheetView>
  </sheetViews>
  <sheetFormatPr defaultColWidth="8.88671875" defaultRowHeight="13.5"/>
  <cols>
    <col min="1" max="1" width="10.99609375" style="138" customWidth="1"/>
    <col min="2" max="2" width="7.5546875" style="138" customWidth="1"/>
    <col min="3" max="3" width="11.10546875" style="138" customWidth="1"/>
    <col min="4" max="4" width="7.77734375" style="138" customWidth="1"/>
    <col min="5" max="5" width="9.99609375" style="138" customWidth="1"/>
    <col min="6" max="6" width="7.77734375" style="138" customWidth="1"/>
    <col min="7" max="7" width="10.21484375" style="138" customWidth="1"/>
    <col min="8" max="8" width="7.88671875" style="138" customWidth="1"/>
    <col min="9" max="9" width="11.21484375" style="138" customWidth="1"/>
    <col min="10" max="10" width="8.3359375" style="138" customWidth="1"/>
    <col min="11" max="11" width="9.3359375" style="138" customWidth="1"/>
    <col min="12" max="12" width="8.88671875" style="138" customWidth="1"/>
    <col min="13" max="13" width="8.99609375" style="138" bestFit="1" customWidth="1"/>
    <col min="14" max="16384" width="8.88671875" style="138" customWidth="1"/>
  </cols>
  <sheetData>
    <row r="2" spans="1:11" ht="24" customHeight="1">
      <c r="A2" s="522" t="s">
        <v>287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</row>
    <row r="3" ht="11.25" customHeight="1"/>
    <row r="4" s="11" customFormat="1" ht="21" customHeight="1">
      <c r="A4" s="2" t="s">
        <v>371</v>
      </c>
    </row>
    <row r="5" spans="1:13" s="3" customFormat="1" ht="24.75" customHeight="1">
      <c r="A5" s="450" t="s">
        <v>489</v>
      </c>
      <c r="B5" s="417" t="s">
        <v>181</v>
      </c>
      <c r="C5" s="417"/>
      <c r="D5" s="417" t="s">
        <v>182</v>
      </c>
      <c r="E5" s="417"/>
      <c r="F5" s="417" t="s">
        <v>183</v>
      </c>
      <c r="G5" s="417"/>
      <c r="H5" s="417" t="s">
        <v>184</v>
      </c>
      <c r="I5" s="417"/>
      <c r="J5" s="451" t="s">
        <v>185</v>
      </c>
      <c r="K5" s="481"/>
      <c r="L5" s="451" t="s">
        <v>186</v>
      </c>
      <c r="M5" s="481"/>
    </row>
    <row r="6" spans="1:13" s="3" customFormat="1" ht="29.25" customHeight="1">
      <c r="A6" s="450"/>
      <c r="B6" s="4" t="s">
        <v>187</v>
      </c>
      <c r="C6" s="10" t="s">
        <v>328</v>
      </c>
      <c r="D6" s="4" t="s">
        <v>187</v>
      </c>
      <c r="E6" s="10" t="s">
        <v>188</v>
      </c>
      <c r="F6" s="4" t="s">
        <v>187</v>
      </c>
      <c r="G6" s="10" t="s">
        <v>189</v>
      </c>
      <c r="H6" s="4" t="s">
        <v>187</v>
      </c>
      <c r="I6" s="10" t="s">
        <v>189</v>
      </c>
      <c r="J6" s="4" t="s">
        <v>187</v>
      </c>
      <c r="K6" s="88" t="s">
        <v>189</v>
      </c>
      <c r="L6" s="4" t="s">
        <v>187</v>
      </c>
      <c r="M6" s="88" t="s">
        <v>189</v>
      </c>
    </row>
    <row r="7" spans="1:13" s="19" customFormat="1" ht="27.75" customHeight="1">
      <c r="A7" s="24" t="s">
        <v>93</v>
      </c>
      <c r="B7" s="93">
        <v>0</v>
      </c>
      <c r="C7" s="93">
        <v>0</v>
      </c>
      <c r="D7" s="93">
        <v>1</v>
      </c>
      <c r="E7" s="93">
        <v>5041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19">
        <v>0</v>
      </c>
      <c r="M7" s="19">
        <v>0</v>
      </c>
    </row>
    <row r="8" spans="1:13" s="19" customFormat="1" ht="27.75" customHeight="1">
      <c r="A8" s="24" t="s">
        <v>236</v>
      </c>
      <c r="B8" s="93">
        <v>0</v>
      </c>
      <c r="C8" s="93">
        <v>0</v>
      </c>
      <c r="D8" s="93">
        <v>1</v>
      </c>
      <c r="E8" s="93">
        <v>5041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19">
        <v>0</v>
      </c>
      <c r="M8" s="19">
        <v>0</v>
      </c>
    </row>
    <row r="9" spans="1:13" s="19" customFormat="1" ht="27.75" customHeight="1">
      <c r="A9" s="24" t="s">
        <v>234</v>
      </c>
      <c r="B9" s="93">
        <v>0</v>
      </c>
      <c r="C9" s="93">
        <v>0</v>
      </c>
      <c r="D9" s="93">
        <v>1</v>
      </c>
      <c r="E9" s="93">
        <v>5041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19">
        <v>0</v>
      </c>
      <c r="M9" s="19">
        <v>0</v>
      </c>
    </row>
    <row r="10" spans="1:13" s="19" customFormat="1" ht="27.75" customHeight="1">
      <c r="A10" s="24" t="s">
        <v>235</v>
      </c>
      <c r="B10" s="93">
        <v>0</v>
      </c>
      <c r="C10" s="93">
        <v>0</v>
      </c>
      <c r="D10" s="93">
        <v>1</v>
      </c>
      <c r="E10" s="93">
        <v>5041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19">
        <v>1</v>
      </c>
      <c r="M10" s="19">
        <v>996</v>
      </c>
    </row>
    <row r="11" spans="1:13" s="19" customFormat="1" ht="27.75" customHeight="1">
      <c r="A11" s="24" t="s">
        <v>245</v>
      </c>
      <c r="B11" s="93">
        <v>0</v>
      </c>
      <c r="C11" s="93">
        <v>0</v>
      </c>
      <c r="D11" s="93">
        <v>1</v>
      </c>
      <c r="E11" s="93">
        <v>5040.77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19">
        <v>1</v>
      </c>
      <c r="M11" s="19">
        <v>596.6</v>
      </c>
    </row>
    <row r="12" spans="1:13" s="18" customFormat="1" ht="27.75" customHeight="1">
      <c r="A12" s="24" t="s">
        <v>292</v>
      </c>
      <c r="B12" s="65">
        <v>0</v>
      </c>
      <c r="C12" s="65">
        <v>0</v>
      </c>
      <c r="D12" s="65">
        <v>1</v>
      </c>
      <c r="E12" s="93">
        <v>5040.77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18">
        <v>1</v>
      </c>
      <c r="M12" s="18">
        <v>596</v>
      </c>
    </row>
    <row r="13" spans="1:13" s="18" customFormat="1" ht="27.75" customHeight="1">
      <c r="A13" s="24" t="s">
        <v>318</v>
      </c>
      <c r="B13" s="253">
        <v>0</v>
      </c>
      <c r="C13" s="65">
        <v>0</v>
      </c>
      <c r="D13" s="65">
        <v>1</v>
      </c>
      <c r="E13" s="65">
        <v>5040.77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18">
        <v>1</v>
      </c>
      <c r="M13" s="18">
        <v>596.6</v>
      </c>
    </row>
    <row r="14" spans="1:13" s="18" customFormat="1" ht="27.75" customHeight="1">
      <c r="A14" s="279" t="s">
        <v>387</v>
      </c>
      <c r="B14" s="316">
        <v>0</v>
      </c>
      <c r="C14" s="275">
        <v>0</v>
      </c>
      <c r="D14" s="275">
        <v>1</v>
      </c>
      <c r="E14" s="275">
        <v>5041</v>
      </c>
      <c r="F14" s="275">
        <v>0</v>
      </c>
      <c r="G14" s="275">
        <v>0</v>
      </c>
      <c r="H14" s="275">
        <v>0</v>
      </c>
      <c r="I14" s="275">
        <v>0</v>
      </c>
      <c r="J14" s="275">
        <v>0</v>
      </c>
      <c r="K14" s="275">
        <v>0</v>
      </c>
      <c r="L14" s="390">
        <v>1</v>
      </c>
      <c r="M14" s="390">
        <v>597</v>
      </c>
    </row>
    <row r="15" spans="1:10" s="74" customFormat="1" ht="27.75" customHeight="1">
      <c r="A15" s="94" t="s">
        <v>372</v>
      </c>
      <c r="J15" s="65"/>
    </row>
    <row r="16" spans="1:10" s="74" customFormat="1" ht="18.75" customHeight="1">
      <c r="A16" s="94" t="s">
        <v>373</v>
      </c>
      <c r="J16" s="65"/>
    </row>
    <row r="17" s="74" customFormat="1" ht="13.5">
      <c r="A17" s="94"/>
    </row>
    <row r="18" s="74" customFormat="1" ht="13.5">
      <c r="A18" s="94"/>
    </row>
    <row r="19" s="74" customFormat="1" ht="13.5">
      <c r="A19" s="94"/>
    </row>
    <row r="20" s="74" customFormat="1" ht="13.5">
      <c r="A20" s="94"/>
    </row>
    <row r="21" s="74" customFormat="1" ht="13.5">
      <c r="A21" s="94"/>
    </row>
    <row r="22" s="74" customFormat="1" ht="13.5">
      <c r="A22" s="94"/>
    </row>
    <row r="23" s="74" customFormat="1" ht="13.5">
      <c r="A23" s="94"/>
    </row>
    <row r="24" s="74" customFormat="1" ht="13.5">
      <c r="A24" s="94"/>
    </row>
    <row r="25" s="74" customFormat="1" ht="13.5">
      <c r="A25" s="94"/>
    </row>
    <row r="26" s="74" customFormat="1" ht="13.5">
      <c r="A26" s="94"/>
    </row>
    <row r="27" s="74" customFormat="1" ht="13.5">
      <c r="A27" s="94"/>
    </row>
    <row r="28" s="74" customFormat="1" ht="13.5">
      <c r="A28" s="94"/>
    </row>
    <row r="29" s="74" customFormat="1" ht="13.5">
      <c r="A29" s="94"/>
    </row>
    <row r="30" s="200" customFormat="1" ht="13.5">
      <c r="A30" s="265"/>
    </row>
    <row r="31" s="200" customFormat="1" ht="13.5">
      <c r="A31" s="265"/>
    </row>
    <row r="32" s="200" customFormat="1" ht="13.5">
      <c r="A32" s="265"/>
    </row>
    <row r="33" s="200" customFormat="1" ht="13.5">
      <c r="A33" s="265"/>
    </row>
    <row r="34" s="200" customFormat="1" ht="13.5">
      <c r="A34" s="265"/>
    </row>
    <row r="35" s="200" customFormat="1" ht="13.5">
      <c r="A35" s="265"/>
    </row>
    <row r="36" ht="13.5">
      <c r="A36" s="266"/>
    </row>
    <row r="37" ht="13.5">
      <c r="A37" s="266"/>
    </row>
    <row r="38" ht="13.5">
      <c r="A38" s="266"/>
    </row>
    <row r="39" ht="13.5">
      <c r="A39" s="266"/>
    </row>
    <row r="40" ht="13.5">
      <c r="A40" s="266"/>
    </row>
    <row r="41" ht="13.5">
      <c r="A41" s="266"/>
    </row>
    <row r="42" ht="13.5">
      <c r="A42" s="266"/>
    </row>
    <row r="43" ht="13.5">
      <c r="A43" s="266"/>
    </row>
    <row r="44" ht="13.5">
      <c r="A44" s="266"/>
    </row>
    <row r="45" ht="13.5">
      <c r="A45" s="266"/>
    </row>
    <row r="46" ht="13.5">
      <c r="A46" s="266"/>
    </row>
    <row r="47" ht="13.5">
      <c r="A47" s="266"/>
    </row>
    <row r="48" ht="13.5">
      <c r="A48" s="266"/>
    </row>
    <row r="49" ht="13.5">
      <c r="A49" s="266"/>
    </row>
    <row r="50" ht="13.5">
      <c r="A50" s="266"/>
    </row>
    <row r="51" ht="13.5">
      <c r="A51" s="266"/>
    </row>
    <row r="52" ht="13.5">
      <c r="A52" s="266"/>
    </row>
    <row r="53" ht="13.5">
      <c r="A53" s="266"/>
    </row>
    <row r="54" ht="13.5">
      <c r="A54" s="266"/>
    </row>
    <row r="55" ht="13.5">
      <c r="A55" s="266"/>
    </row>
    <row r="56" ht="13.5">
      <c r="A56" s="266"/>
    </row>
    <row r="57" ht="13.5">
      <c r="A57" s="266"/>
    </row>
    <row r="58" ht="13.5">
      <c r="A58" s="266"/>
    </row>
    <row r="59" ht="13.5">
      <c r="A59" s="266"/>
    </row>
    <row r="60" ht="13.5">
      <c r="A60" s="266"/>
    </row>
    <row r="61" ht="13.5">
      <c r="A61" s="266"/>
    </row>
    <row r="62" ht="13.5">
      <c r="A62" s="266"/>
    </row>
    <row r="63" ht="13.5">
      <c r="A63" s="266"/>
    </row>
    <row r="64" ht="13.5">
      <c r="A64" s="266"/>
    </row>
    <row r="65" ht="13.5">
      <c r="A65" s="266"/>
    </row>
    <row r="66" ht="13.5">
      <c r="A66" s="266"/>
    </row>
    <row r="67" ht="13.5">
      <c r="A67" s="266"/>
    </row>
    <row r="68" ht="13.5">
      <c r="A68" s="266"/>
    </row>
    <row r="69" ht="13.5">
      <c r="A69" s="266"/>
    </row>
    <row r="70" ht="13.5">
      <c r="A70" s="266"/>
    </row>
    <row r="71" ht="13.5">
      <c r="A71" s="266"/>
    </row>
    <row r="72" ht="13.5">
      <c r="A72" s="266"/>
    </row>
    <row r="73" ht="13.5">
      <c r="A73" s="266"/>
    </row>
    <row r="74" ht="13.5">
      <c r="A74" s="266"/>
    </row>
    <row r="75" ht="13.5">
      <c r="A75" s="266"/>
    </row>
    <row r="76" ht="13.5">
      <c r="A76" s="266"/>
    </row>
    <row r="77" ht="13.5">
      <c r="A77" s="266"/>
    </row>
    <row r="78" ht="13.5">
      <c r="A78" s="266"/>
    </row>
    <row r="79" ht="13.5">
      <c r="A79" s="266"/>
    </row>
    <row r="80" ht="13.5">
      <c r="A80" s="266"/>
    </row>
    <row r="81" ht="13.5">
      <c r="A81" s="266"/>
    </row>
    <row r="82" ht="13.5">
      <c r="A82" s="266"/>
    </row>
    <row r="83" ht="13.5">
      <c r="A83" s="266"/>
    </row>
    <row r="84" ht="13.5">
      <c r="A84" s="266"/>
    </row>
    <row r="85" ht="13.5">
      <c r="A85" s="266"/>
    </row>
    <row r="86" ht="13.5">
      <c r="A86" s="266"/>
    </row>
  </sheetData>
  <sheetProtection/>
  <mergeCells count="8">
    <mergeCell ref="A2:K2"/>
    <mergeCell ref="L5:M5"/>
    <mergeCell ref="A5:A6"/>
    <mergeCell ref="B5:C5"/>
    <mergeCell ref="D5:E5"/>
    <mergeCell ref="F5:G5"/>
    <mergeCell ref="H5:I5"/>
    <mergeCell ref="J5:K5"/>
  </mergeCells>
  <printOptions/>
  <pageMargins left="0.39" right="0.2362204724409449" top="0.6" bottom="0.4724409448818898" header="0.2755905511811024" footer="0.275590551181102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10.77734375" style="138" customWidth="1"/>
    <col min="2" max="2" width="8.21484375" style="138" customWidth="1"/>
    <col min="3" max="3" width="11.10546875" style="138" customWidth="1"/>
    <col min="4" max="4" width="11.77734375" style="138" customWidth="1"/>
    <col min="5" max="5" width="8.99609375" style="138" customWidth="1"/>
    <col min="6" max="6" width="7.99609375" style="138" customWidth="1"/>
    <col min="7" max="7" width="9.99609375" style="138" customWidth="1"/>
    <col min="8" max="8" width="8.4453125" style="138" customWidth="1"/>
    <col min="9" max="9" width="10.3359375" style="138" customWidth="1"/>
    <col min="10" max="10" width="11.5546875" style="138" customWidth="1"/>
    <col min="11" max="11" width="7.77734375" style="138" customWidth="1"/>
    <col min="12" max="14" width="8.4453125" style="138" customWidth="1"/>
    <col min="15" max="19" width="6.99609375" style="138" customWidth="1"/>
    <col min="20" max="25" width="7.77734375" style="138" customWidth="1"/>
    <col min="26" max="26" width="8.21484375" style="138" customWidth="1"/>
    <col min="27" max="27" width="9.99609375" style="138" customWidth="1"/>
    <col min="28" max="28" width="7.4453125" style="138" customWidth="1"/>
    <col min="29" max="29" width="7.6640625" style="138" customWidth="1"/>
    <col min="30" max="30" width="7.3359375" style="138" customWidth="1"/>
    <col min="31" max="31" width="7.77734375" style="138" customWidth="1"/>
    <col min="32" max="16384" width="8.88671875" style="138" customWidth="1"/>
  </cols>
  <sheetData>
    <row r="1" ht="18" customHeight="1"/>
    <row r="2" spans="1:5" ht="18.75">
      <c r="A2" s="439" t="s">
        <v>215</v>
      </c>
      <c r="B2" s="439"/>
      <c r="C2" s="439"/>
      <c r="D2" s="439"/>
      <c r="E2" s="439"/>
    </row>
    <row r="4" ht="18.75" customHeight="1">
      <c r="A4" s="1" t="s">
        <v>374</v>
      </c>
    </row>
    <row r="5" spans="1:10" ht="22.5" customHeight="1">
      <c r="A5" s="454" t="s">
        <v>479</v>
      </c>
      <c r="B5" s="495" t="s">
        <v>172</v>
      </c>
      <c r="C5" s="496"/>
      <c r="D5" s="496"/>
      <c r="E5" s="496"/>
      <c r="F5" s="523"/>
      <c r="G5" s="495" t="s">
        <v>173</v>
      </c>
      <c r="H5" s="487"/>
      <c r="I5" s="487"/>
      <c r="J5" s="487"/>
    </row>
    <row r="6" spans="1:10" ht="22.5" customHeight="1">
      <c r="A6" s="454"/>
      <c r="B6" s="23"/>
      <c r="C6" s="4" t="s">
        <v>174</v>
      </c>
      <c r="D6" s="4" t="s">
        <v>175</v>
      </c>
      <c r="E6" s="4" t="s">
        <v>58</v>
      </c>
      <c r="F6" s="4" t="s">
        <v>141</v>
      </c>
      <c r="G6" s="23"/>
      <c r="H6" s="4" t="s">
        <v>59</v>
      </c>
      <c r="I6" s="4" t="s">
        <v>60</v>
      </c>
      <c r="J6" s="5" t="s">
        <v>176</v>
      </c>
    </row>
    <row r="7" spans="1:12" ht="21.75" customHeight="1">
      <c r="A7" s="6" t="s">
        <v>93</v>
      </c>
      <c r="B7" s="113">
        <v>3</v>
      </c>
      <c r="C7" s="112">
        <v>0</v>
      </c>
      <c r="D7" s="112">
        <v>2</v>
      </c>
      <c r="E7" s="112">
        <v>1</v>
      </c>
      <c r="F7" s="139">
        <v>0</v>
      </c>
      <c r="G7" s="113">
        <v>2</v>
      </c>
      <c r="H7" s="112">
        <v>0</v>
      </c>
      <c r="I7" s="112">
        <v>2</v>
      </c>
      <c r="J7" s="110">
        <v>0</v>
      </c>
      <c r="K7" s="216"/>
      <c r="L7" s="18"/>
    </row>
    <row r="8" spans="1:12" ht="21.75" customHeight="1">
      <c r="A8" s="6" t="s">
        <v>236</v>
      </c>
      <c r="B8" s="113">
        <v>2</v>
      </c>
      <c r="C8" s="112">
        <v>0</v>
      </c>
      <c r="D8" s="112">
        <v>1</v>
      </c>
      <c r="E8" s="112">
        <v>1</v>
      </c>
      <c r="F8" s="111">
        <v>0</v>
      </c>
      <c r="G8" s="113">
        <v>7</v>
      </c>
      <c r="H8" s="112">
        <v>0</v>
      </c>
      <c r="I8" s="110">
        <v>3</v>
      </c>
      <c r="J8" s="110">
        <v>4</v>
      </c>
      <c r="K8" s="216"/>
      <c r="L8" s="18"/>
    </row>
    <row r="9" spans="1:12" ht="21.75" customHeight="1">
      <c r="A9" s="6" t="s">
        <v>234</v>
      </c>
      <c r="B9" s="113">
        <v>3</v>
      </c>
      <c r="C9" s="113">
        <v>0</v>
      </c>
      <c r="D9" s="112">
        <v>2</v>
      </c>
      <c r="E9" s="112">
        <v>1</v>
      </c>
      <c r="F9" s="111">
        <v>0</v>
      </c>
      <c r="G9" s="113">
        <v>11</v>
      </c>
      <c r="H9" s="112">
        <v>0</v>
      </c>
      <c r="I9" s="110">
        <v>3</v>
      </c>
      <c r="J9" s="110">
        <v>8</v>
      </c>
      <c r="K9" s="216"/>
      <c r="L9" s="18"/>
    </row>
    <row r="10" spans="1:12" ht="21.75" customHeight="1">
      <c r="A10" s="6" t="s">
        <v>235</v>
      </c>
      <c r="B10" s="113">
        <v>3</v>
      </c>
      <c r="C10" s="113">
        <v>0</v>
      </c>
      <c r="D10" s="112">
        <v>2</v>
      </c>
      <c r="E10" s="112">
        <v>1</v>
      </c>
      <c r="F10" s="111">
        <v>0</v>
      </c>
      <c r="G10" s="113">
        <v>13</v>
      </c>
      <c r="H10" s="112">
        <v>0</v>
      </c>
      <c r="I10" s="110">
        <v>3</v>
      </c>
      <c r="J10" s="110">
        <v>10</v>
      </c>
      <c r="K10" s="216"/>
      <c r="L10" s="18"/>
    </row>
    <row r="11" spans="1:10" ht="24" customHeight="1">
      <c r="A11" s="6" t="s">
        <v>245</v>
      </c>
      <c r="B11" s="113">
        <v>2</v>
      </c>
      <c r="C11" s="113">
        <v>0</v>
      </c>
      <c r="D11" s="113">
        <v>1</v>
      </c>
      <c r="E11" s="113">
        <v>1</v>
      </c>
      <c r="F11" s="115">
        <v>0</v>
      </c>
      <c r="G11" s="113">
        <v>9</v>
      </c>
      <c r="H11" s="113">
        <v>0</v>
      </c>
      <c r="I11" s="113">
        <v>3</v>
      </c>
      <c r="J11" s="22">
        <v>6</v>
      </c>
    </row>
    <row r="12" spans="1:10" ht="24" customHeight="1">
      <c r="A12" s="6" t="s">
        <v>292</v>
      </c>
      <c r="B12" s="146">
        <v>3</v>
      </c>
      <c r="C12" s="146">
        <v>0</v>
      </c>
      <c r="D12" s="146">
        <v>2</v>
      </c>
      <c r="E12" s="146">
        <v>1</v>
      </c>
      <c r="F12" s="147">
        <v>0</v>
      </c>
      <c r="G12" s="146">
        <v>10</v>
      </c>
      <c r="H12" s="146">
        <v>0</v>
      </c>
      <c r="I12" s="146">
        <v>3</v>
      </c>
      <c r="J12" s="66">
        <v>7</v>
      </c>
    </row>
    <row r="13" spans="1:10" ht="24" customHeight="1">
      <c r="A13" s="6" t="s">
        <v>322</v>
      </c>
      <c r="B13" s="146">
        <v>3</v>
      </c>
      <c r="C13" s="146">
        <v>0</v>
      </c>
      <c r="D13" s="146">
        <v>2</v>
      </c>
      <c r="E13" s="146">
        <v>1</v>
      </c>
      <c r="F13" s="147">
        <v>0</v>
      </c>
      <c r="G13" s="146">
        <v>9</v>
      </c>
      <c r="H13" s="146">
        <v>0</v>
      </c>
      <c r="I13" s="146">
        <v>3</v>
      </c>
      <c r="J13" s="66">
        <v>6</v>
      </c>
    </row>
    <row r="14" spans="1:10" ht="24" customHeight="1">
      <c r="A14" s="338" t="s">
        <v>401</v>
      </c>
      <c r="B14" s="335">
        <v>4</v>
      </c>
      <c r="C14" s="335">
        <v>0</v>
      </c>
      <c r="D14" s="335">
        <v>3</v>
      </c>
      <c r="E14" s="335">
        <v>1</v>
      </c>
      <c r="F14" s="336">
        <v>0</v>
      </c>
      <c r="G14" s="335">
        <v>16</v>
      </c>
      <c r="H14" s="335">
        <v>0</v>
      </c>
      <c r="I14" s="335">
        <v>4</v>
      </c>
      <c r="J14" s="404">
        <v>12</v>
      </c>
    </row>
    <row r="15" spans="1:3" s="265" customFormat="1" ht="21.75" customHeight="1">
      <c r="A15" s="524" t="s">
        <v>474</v>
      </c>
      <c r="B15" s="524"/>
      <c r="C15" s="524"/>
    </row>
  </sheetData>
  <sheetProtection/>
  <mergeCells count="5">
    <mergeCell ref="A2:E2"/>
    <mergeCell ref="A5:A6"/>
    <mergeCell ref="B5:F5"/>
    <mergeCell ref="G5:J5"/>
    <mergeCell ref="A15:C15"/>
  </mergeCells>
  <printOptions/>
  <pageMargins left="0.23" right="0.2362204724409449" top="0.67" bottom="0.4724409448818898" header="0.2755905511811024" footer="0.275590551181102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PageLayoutView="0" workbookViewId="0" topLeftCell="A4">
      <pane ySplit="8" topLeftCell="A12" activePane="bottomLeft" state="frozen"/>
      <selection pane="topLeft" activeCell="A4" sqref="A4"/>
      <selection pane="bottomLeft" activeCell="A6" sqref="A6"/>
    </sheetView>
  </sheetViews>
  <sheetFormatPr defaultColWidth="8.88671875" defaultRowHeight="13.5"/>
  <cols>
    <col min="1" max="1" width="16.6640625" style="138" customWidth="1"/>
    <col min="2" max="2" width="7.4453125" style="138" customWidth="1"/>
    <col min="3" max="3" width="6.6640625" style="138" customWidth="1"/>
    <col min="4" max="4" width="9.77734375" style="138" customWidth="1"/>
    <col min="5" max="5" width="10.5546875" style="138" customWidth="1"/>
    <col min="6" max="6" width="10.10546875" style="138" customWidth="1"/>
    <col min="7" max="8" width="9.4453125" style="138" bestFit="1" customWidth="1"/>
    <col min="9" max="9" width="8.4453125" style="138" bestFit="1" customWidth="1"/>
    <col min="10" max="10" width="7.77734375" style="138" customWidth="1"/>
    <col min="11" max="11" width="9.3359375" style="138" customWidth="1"/>
    <col min="12" max="12" width="10.4453125" style="138" customWidth="1"/>
    <col min="13" max="13" width="9.4453125" style="138" customWidth="1"/>
    <col min="14" max="14" width="10.5546875" style="138" customWidth="1"/>
    <col min="15" max="15" width="10.77734375" style="138" customWidth="1"/>
    <col min="16" max="16" width="10.5546875" style="138" customWidth="1"/>
    <col min="17" max="16384" width="8.88671875" style="138" customWidth="1"/>
  </cols>
  <sheetData>
    <row r="1" spans="1:12" s="2" customFormat="1" ht="20.25">
      <c r="A1" s="184" t="s">
        <v>225</v>
      </c>
      <c r="B1" s="184"/>
      <c r="C1" s="184"/>
      <c r="D1" s="184"/>
      <c r="E1" s="184"/>
      <c r="F1" s="62"/>
      <c r="G1" s="62"/>
      <c r="H1" s="154"/>
      <c r="I1" s="154"/>
      <c r="J1" s="154"/>
      <c r="K1" s="154"/>
      <c r="L1" s="62"/>
    </row>
    <row r="2" spans="1:14" s="2" customFormat="1" ht="13.5">
      <c r="A2" s="185"/>
      <c r="B2" s="62"/>
      <c r="C2" s="62"/>
      <c r="D2" s="185"/>
      <c r="E2" s="62"/>
      <c r="F2" s="62"/>
      <c r="G2" s="62"/>
      <c r="H2" s="154"/>
      <c r="I2" s="154"/>
      <c r="J2" s="154"/>
      <c r="K2" s="154"/>
      <c r="L2" s="62"/>
      <c r="M2" s="62"/>
      <c r="N2" s="62"/>
    </row>
    <row r="3" spans="1:14" s="2" customFormat="1" ht="15.75" customHeight="1">
      <c r="A3" s="186" t="s">
        <v>226</v>
      </c>
      <c r="B3" s="186"/>
      <c r="C3" s="186"/>
      <c r="D3" s="186"/>
      <c r="E3" s="62"/>
      <c r="F3" s="62"/>
      <c r="G3" s="62"/>
      <c r="H3" s="154"/>
      <c r="I3" s="154"/>
      <c r="J3" s="154"/>
      <c r="K3" s="154"/>
      <c r="L3" s="62"/>
      <c r="M3" s="62"/>
      <c r="N3" s="62"/>
    </row>
    <row r="4" spans="1:12" s="2" customFormat="1" ht="20.25">
      <c r="A4" s="406" t="s">
        <v>451</v>
      </c>
      <c r="B4" s="184"/>
      <c r="C4" s="184"/>
      <c r="D4" s="184"/>
      <c r="E4" s="184"/>
      <c r="F4" s="62"/>
      <c r="G4" s="62"/>
      <c r="H4" s="154"/>
      <c r="I4" s="154"/>
      <c r="J4" s="154"/>
      <c r="K4" s="154"/>
      <c r="L4" s="62"/>
    </row>
    <row r="5" spans="1:14" s="2" customFormat="1" ht="13.5">
      <c r="A5" s="185"/>
      <c r="B5" s="62"/>
      <c r="C5" s="62"/>
      <c r="D5" s="185"/>
      <c r="E5" s="62"/>
      <c r="F5" s="62"/>
      <c r="G5" s="62"/>
      <c r="H5" s="154"/>
      <c r="I5" s="154"/>
      <c r="J5" s="154"/>
      <c r="K5" s="154"/>
      <c r="L5" s="62"/>
      <c r="M5" s="62"/>
      <c r="N5" s="62"/>
    </row>
    <row r="6" spans="1:14" s="2" customFormat="1" ht="15.75" customHeight="1">
      <c r="A6" s="186" t="s">
        <v>323</v>
      </c>
      <c r="B6" s="186"/>
      <c r="C6" s="186"/>
      <c r="D6" s="186"/>
      <c r="E6" s="62"/>
      <c r="F6" s="62"/>
      <c r="G6" s="62"/>
      <c r="H6" s="154"/>
      <c r="I6" s="154"/>
      <c r="J6" s="154"/>
      <c r="K6" s="154"/>
      <c r="L6" s="62"/>
      <c r="M6" s="62"/>
      <c r="N6" s="62"/>
    </row>
    <row r="7" spans="1:14" s="2" customFormat="1" ht="15.75" customHeight="1">
      <c r="A7" s="186"/>
      <c r="B7" s="186"/>
      <c r="C7" s="186"/>
      <c r="D7" s="186"/>
      <c r="E7" s="62"/>
      <c r="F7" s="62"/>
      <c r="G7" s="62"/>
      <c r="H7" s="154"/>
      <c r="I7" s="154"/>
      <c r="J7" s="154"/>
      <c r="K7" s="154"/>
      <c r="L7" s="62"/>
      <c r="M7" s="62"/>
      <c r="N7" s="62"/>
    </row>
    <row r="8" spans="1:16" s="90" customFormat="1" ht="16.5" customHeight="1">
      <c r="A8" s="73" t="s">
        <v>375</v>
      </c>
      <c r="D8" s="73" t="s">
        <v>0</v>
      </c>
      <c r="E8" s="187"/>
      <c r="F8" s="73" t="s">
        <v>0</v>
      </c>
      <c r="G8" s="73" t="s">
        <v>0</v>
      </c>
      <c r="H8" s="73"/>
      <c r="I8" s="188"/>
      <c r="J8" s="188"/>
      <c r="N8" s="73" t="s">
        <v>0</v>
      </c>
      <c r="O8" s="73" t="s">
        <v>0</v>
      </c>
      <c r="P8" s="73" t="s">
        <v>248</v>
      </c>
    </row>
    <row r="9" spans="1:16" s="2" customFormat="1" ht="14.25" customHeight="1">
      <c r="A9" s="418" t="s">
        <v>477</v>
      </c>
      <c r="B9" s="408" t="s">
        <v>54</v>
      </c>
      <c r="C9" s="410"/>
      <c r="D9" s="413" t="s">
        <v>224</v>
      </c>
      <c r="E9" s="424" t="s">
        <v>476</v>
      </c>
      <c r="F9" s="408" t="s">
        <v>223</v>
      </c>
      <c r="G9" s="409"/>
      <c r="H9" s="409"/>
      <c r="I9" s="408" t="s">
        <v>227</v>
      </c>
      <c r="J9" s="409"/>
      <c r="K9" s="409"/>
      <c r="L9" s="409"/>
      <c r="M9" s="409"/>
      <c r="N9" s="409"/>
      <c r="O9" s="410"/>
      <c r="P9" s="413" t="s">
        <v>288</v>
      </c>
    </row>
    <row r="10" spans="1:16" s="2" customFormat="1" ht="19.5" customHeight="1">
      <c r="A10" s="419"/>
      <c r="B10" s="411"/>
      <c r="C10" s="421"/>
      <c r="D10" s="414"/>
      <c r="E10" s="425"/>
      <c r="F10" s="411"/>
      <c r="G10" s="412"/>
      <c r="H10" s="412"/>
      <c r="I10" s="189"/>
      <c r="J10" s="408" t="s">
        <v>228</v>
      </c>
      <c r="K10" s="409"/>
      <c r="L10" s="410"/>
      <c r="M10" s="416" t="s">
        <v>408</v>
      </c>
      <c r="N10" s="417"/>
      <c r="O10" s="417"/>
      <c r="P10" s="414"/>
    </row>
    <row r="11" spans="1:16" s="2" customFormat="1" ht="24" customHeight="1">
      <c r="A11" s="420"/>
      <c r="B11" s="422"/>
      <c r="C11" s="423"/>
      <c r="D11" s="415"/>
      <c r="E11" s="426"/>
      <c r="F11" s="23"/>
      <c r="G11" s="159" t="s">
        <v>112</v>
      </c>
      <c r="H11" s="23" t="s">
        <v>42</v>
      </c>
      <c r="I11" s="190"/>
      <c r="J11" s="23"/>
      <c r="K11" s="4" t="s">
        <v>2</v>
      </c>
      <c r="L11" s="4" t="s">
        <v>3</v>
      </c>
      <c r="M11" s="23"/>
      <c r="N11" s="4" t="s">
        <v>2</v>
      </c>
      <c r="O11" s="5" t="s">
        <v>3</v>
      </c>
      <c r="P11" s="415"/>
    </row>
    <row r="12" spans="1:16" s="2" customFormat="1" ht="23.25" customHeight="1">
      <c r="A12" s="6" t="s">
        <v>236</v>
      </c>
      <c r="B12" s="19">
        <v>60</v>
      </c>
      <c r="C12" s="19">
        <v>0</v>
      </c>
      <c r="D12" s="19">
        <v>1036</v>
      </c>
      <c r="E12" s="19">
        <v>896</v>
      </c>
      <c r="F12" s="19">
        <v>41678</v>
      </c>
      <c r="G12" s="19">
        <v>22785</v>
      </c>
      <c r="H12" s="191">
        <v>18893</v>
      </c>
      <c r="I12" s="192">
        <v>2594</v>
      </c>
      <c r="J12" s="19">
        <v>2274</v>
      </c>
      <c r="K12" s="19">
        <v>1146</v>
      </c>
      <c r="L12" s="19">
        <v>1128</v>
      </c>
      <c r="M12" s="192">
        <v>339</v>
      </c>
      <c r="N12" s="19">
        <v>190</v>
      </c>
      <c r="O12" s="100">
        <v>149</v>
      </c>
      <c r="P12" s="126">
        <v>18.328056288478454</v>
      </c>
    </row>
    <row r="13" spans="1:16" s="2" customFormat="1" ht="23.25" customHeight="1">
      <c r="A13" s="6" t="s">
        <v>234</v>
      </c>
      <c r="B13" s="19">
        <v>62</v>
      </c>
      <c r="C13" s="19">
        <v>0</v>
      </c>
      <c r="D13" s="19">
        <v>1020</v>
      </c>
      <c r="E13" s="19">
        <v>875</v>
      </c>
      <c r="F13" s="19">
        <v>40235</v>
      </c>
      <c r="G13" s="19">
        <v>21928</v>
      </c>
      <c r="H13" s="18">
        <v>18307</v>
      </c>
      <c r="I13" s="193">
        <v>2590</v>
      </c>
      <c r="J13" s="19">
        <v>2290</v>
      </c>
      <c r="K13" s="19">
        <v>1169</v>
      </c>
      <c r="L13" s="19">
        <v>1121</v>
      </c>
      <c r="M13" s="193">
        <v>300</v>
      </c>
      <c r="N13" s="19">
        <v>170</v>
      </c>
      <c r="O13" s="99">
        <v>130</v>
      </c>
      <c r="P13" s="126">
        <v>18</v>
      </c>
    </row>
    <row r="14" spans="1:16" s="2" customFormat="1" ht="23.25" customHeight="1">
      <c r="A14" s="6" t="s">
        <v>235</v>
      </c>
      <c r="B14" s="19">
        <v>61</v>
      </c>
      <c r="C14" s="19">
        <v>0</v>
      </c>
      <c r="D14" s="19">
        <v>1015</v>
      </c>
      <c r="E14" s="19">
        <v>872</v>
      </c>
      <c r="F14" s="19">
        <v>38550</v>
      </c>
      <c r="G14" s="19">
        <v>20881</v>
      </c>
      <c r="H14" s="18">
        <v>17669</v>
      </c>
      <c r="I14" s="193">
        <v>2568</v>
      </c>
      <c r="J14" s="19">
        <v>2260</v>
      </c>
      <c r="K14" s="19">
        <v>1145</v>
      </c>
      <c r="L14" s="19">
        <v>1115</v>
      </c>
      <c r="M14" s="193">
        <v>308</v>
      </c>
      <c r="N14" s="19">
        <v>192</v>
      </c>
      <c r="O14" s="99">
        <v>116</v>
      </c>
      <c r="P14" s="126">
        <v>17.057522123893804</v>
      </c>
    </row>
    <row r="15" spans="1:16" s="2" customFormat="1" ht="23.25" customHeight="1">
      <c r="A15" s="6" t="s">
        <v>245</v>
      </c>
      <c r="B15" s="193">
        <v>64</v>
      </c>
      <c r="C15" s="18">
        <v>0</v>
      </c>
      <c r="D15" s="18">
        <v>1014</v>
      </c>
      <c r="E15" s="18">
        <v>934</v>
      </c>
      <c r="F15" s="18">
        <v>37008</v>
      </c>
      <c r="G15" s="18">
        <v>20064</v>
      </c>
      <c r="H15" s="18">
        <v>16944</v>
      </c>
      <c r="I15" s="193">
        <v>2599</v>
      </c>
      <c r="J15" s="19">
        <v>2280</v>
      </c>
      <c r="K15" s="19">
        <v>1119</v>
      </c>
      <c r="L15" s="19">
        <v>1161</v>
      </c>
      <c r="M15" s="193">
        <v>319</v>
      </c>
      <c r="N15" s="19">
        <v>181</v>
      </c>
      <c r="O15" s="99">
        <v>138</v>
      </c>
      <c r="P15" s="126">
        <v>17.62294288480155</v>
      </c>
    </row>
    <row r="16" spans="1:16" s="2" customFormat="1" ht="23.25" customHeight="1">
      <c r="A16" s="6" t="s">
        <v>289</v>
      </c>
      <c r="B16" s="193">
        <v>62</v>
      </c>
      <c r="C16" s="165">
        <v>4</v>
      </c>
      <c r="D16" s="18">
        <v>980</v>
      </c>
      <c r="E16" s="18">
        <v>866</v>
      </c>
      <c r="F16" s="18">
        <v>36724</v>
      </c>
      <c r="G16" s="18">
        <v>19591</v>
      </c>
      <c r="H16" s="18">
        <v>17133</v>
      </c>
      <c r="I16" s="193">
        <v>2591</v>
      </c>
      <c r="J16" s="19">
        <v>2268</v>
      </c>
      <c r="K16" s="19">
        <v>1092</v>
      </c>
      <c r="L16" s="19">
        <v>1176</v>
      </c>
      <c r="M16" s="193">
        <v>323</v>
      </c>
      <c r="N16" s="19">
        <v>188</v>
      </c>
      <c r="O16" s="99">
        <v>135</v>
      </c>
      <c r="P16" s="126">
        <f>F16/J16</f>
        <v>16.192239858906525</v>
      </c>
    </row>
    <row r="17" spans="1:16" s="2" customFormat="1" ht="23.25" customHeight="1">
      <c r="A17" s="6" t="s">
        <v>291</v>
      </c>
      <c r="B17" s="193">
        <v>62</v>
      </c>
      <c r="C17" s="178">
        <v>4</v>
      </c>
      <c r="D17" s="18">
        <v>952</v>
      </c>
      <c r="E17" s="18">
        <v>859</v>
      </c>
      <c r="F17" s="18">
        <v>35528</v>
      </c>
      <c r="G17" s="18">
        <v>19089</v>
      </c>
      <c r="H17" s="18">
        <v>16439</v>
      </c>
      <c r="I17" s="193">
        <v>2524</v>
      </c>
      <c r="J17" s="18">
        <v>2215</v>
      </c>
      <c r="K17" s="18">
        <v>1064</v>
      </c>
      <c r="L17" s="18">
        <v>1151</v>
      </c>
      <c r="M17" s="193">
        <v>309</v>
      </c>
      <c r="N17" s="18">
        <v>178</v>
      </c>
      <c r="O17" s="99">
        <v>131</v>
      </c>
      <c r="P17" s="126">
        <f>F17/J17</f>
        <v>16.039729119638825</v>
      </c>
    </row>
    <row r="18" spans="1:16" s="2" customFormat="1" ht="23.25" customHeight="1">
      <c r="A18" s="6" t="s">
        <v>315</v>
      </c>
      <c r="B18" s="18">
        <v>61</v>
      </c>
      <c r="C18" s="194">
        <v>4</v>
      </c>
      <c r="D18" s="18">
        <v>907</v>
      </c>
      <c r="E18" s="18">
        <v>830</v>
      </c>
      <c r="F18" s="18">
        <v>33942</v>
      </c>
      <c r="G18" s="18">
        <v>18325</v>
      </c>
      <c r="H18" s="99">
        <v>15617</v>
      </c>
      <c r="I18" s="18">
        <v>2499</v>
      </c>
      <c r="J18" s="18">
        <v>2191</v>
      </c>
      <c r="K18" s="18">
        <v>1070</v>
      </c>
      <c r="L18" s="99">
        <v>1121</v>
      </c>
      <c r="M18" s="18">
        <v>308</v>
      </c>
      <c r="N18" s="18">
        <v>170</v>
      </c>
      <c r="O18" s="99">
        <v>138</v>
      </c>
      <c r="P18" s="195">
        <v>15.491556366955727</v>
      </c>
    </row>
    <row r="19" spans="1:16" s="2" customFormat="1" ht="23.25" customHeight="1">
      <c r="A19" s="287" t="s">
        <v>460</v>
      </c>
      <c r="B19" s="286">
        <f>SUM(B21:B23,B26,B29,B32,B35,B38:B42)</f>
        <v>58</v>
      </c>
      <c r="C19" s="369">
        <v>4</v>
      </c>
      <c r="D19" s="286">
        <f aca="true" t="shared" si="0" ref="D19:O19">SUM(D21:D23,D26,D29,D32,D35,D38:D42)</f>
        <v>880</v>
      </c>
      <c r="E19" s="286">
        <f t="shared" si="0"/>
        <v>1229</v>
      </c>
      <c r="F19" s="286">
        <f t="shared" si="0"/>
        <v>32314</v>
      </c>
      <c r="G19" s="286">
        <f t="shared" si="0"/>
        <v>17444</v>
      </c>
      <c r="H19" s="379">
        <f t="shared" si="0"/>
        <v>14870</v>
      </c>
      <c r="I19" s="286">
        <f t="shared" si="0"/>
        <v>2472</v>
      </c>
      <c r="J19" s="286">
        <f t="shared" si="0"/>
        <v>2182</v>
      </c>
      <c r="K19" s="286">
        <f t="shared" si="0"/>
        <v>1063</v>
      </c>
      <c r="L19" s="379">
        <f t="shared" si="0"/>
        <v>1119</v>
      </c>
      <c r="M19" s="286">
        <f t="shared" si="0"/>
        <v>290</v>
      </c>
      <c r="N19" s="286">
        <f t="shared" si="0"/>
        <v>163</v>
      </c>
      <c r="O19" s="379">
        <f t="shared" si="0"/>
        <v>127</v>
      </c>
      <c r="P19" s="367">
        <f>F19/J19</f>
        <v>14.809349220898259</v>
      </c>
    </row>
    <row r="20" spans="1:16" s="2" customFormat="1" ht="12" customHeight="1">
      <c r="A20" s="2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5"/>
    </row>
    <row r="21" spans="1:16" s="2" customFormat="1" ht="16.5" customHeight="1">
      <c r="A21" s="370" t="s">
        <v>303</v>
      </c>
      <c r="B21" s="371">
        <v>15</v>
      </c>
      <c r="C21" s="372"/>
      <c r="D21" s="371">
        <v>77</v>
      </c>
      <c r="E21" s="371">
        <v>112</v>
      </c>
      <c r="F21" s="371">
        <v>1433</v>
      </c>
      <c r="G21" s="371">
        <v>725</v>
      </c>
      <c r="H21" s="371">
        <v>708</v>
      </c>
      <c r="I21" s="372">
        <f>SUM(J21,M21)</f>
        <v>142</v>
      </c>
      <c r="J21" s="371">
        <f>SUM(K21:L21)</f>
        <v>123</v>
      </c>
      <c r="K21" s="371">
        <v>2</v>
      </c>
      <c r="L21" s="371">
        <v>121</v>
      </c>
      <c r="M21" s="371">
        <f>SUM(N21:O21)</f>
        <v>19</v>
      </c>
      <c r="N21" s="371">
        <v>1</v>
      </c>
      <c r="O21" s="371">
        <v>18</v>
      </c>
      <c r="P21" s="380">
        <f aca="true" t="shared" si="1" ref="P21:P42">F21/J21</f>
        <v>11.65040650406504</v>
      </c>
    </row>
    <row r="22" spans="1:16" s="2" customFormat="1" ht="16.5" customHeight="1">
      <c r="A22" s="370" t="s">
        <v>304</v>
      </c>
      <c r="B22" s="371">
        <v>11</v>
      </c>
      <c r="C22" s="372"/>
      <c r="D22" s="371">
        <v>220</v>
      </c>
      <c r="E22" s="373">
        <v>326</v>
      </c>
      <c r="F22" s="371">
        <v>4417</v>
      </c>
      <c r="G22" s="371">
        <v>2306</v>
      </c>
      <c r="H22" s="373">
        <v>2111</v>
      </c>
      <c r="I22" s="372">
        <f aca="true" t="shared" si="2" ref="I22:I42">SUM(J22,M22)</f>
        <v>422</v>
      </c>
      <c r="J22" s="371">
        <f aca="true" t="shared" si="3" ref="J22:J42">SUM(K22:L22)</f>
        <v>389</v>
      </c>
      <c r="K22" s="373">
        <v>84</v>
      </c>
      <c r="L22" s="373">
        <v>305</v>
      </c>
      <c r="M22" s="371">
        <f aca="true" t="shared" si="4" ref="M22:M42">SUM(N22:O22)</f>
        <v>33</v>
      </c>
      <c r="N22" s="373">
        <v>7</v>
      </c>
      <c r="O22" s="373">
        <v>26</v>
      </c>
      <c r="P22" s="380">
        <f t="shared" si="1"/>
        <v>11.354755784061696</v>
      </c>
    </row>
    <row r="23" spans="1:16" s="2" customFormat="1" ht="16.5" customHeight="1">
      <c r="A23" s="370" t="s">
        <v>305</v>
      </c>
      <c r="B23" s="372">
        <f>SUM(B24:B25)</f>
        <v>7</v>
      </c>
      <c r="C23" s="372"/>
      <c r="D23" s="372">
        <f aca="true" t="shared" si="5" ref="D23:O23">SUM(D24:D25)</f>
        <v>110</v>
      </c>
      <c r="E23" s="372">
        <f t="shared" si="5"/>
        <v>193</v>
      </c>
      <c r="F23" s="372">
        <f t="shared" si="5"/>
        <v>2560</v>
      </c>
      <c r="G23" s="372">
        <f t="shared" si="5"/>
        <v>1404</v>
      </c>
      <c r="H23" s="372">
        <f t="shared" si="5"/>
        <v>1156</v>
      </c>
      <c r="I23" s="372">
        <f t="shared" si="2"/>
        <v>292</v>
      </c>
      <c r="J23" s="371">
        <f t="shared" si="3"/>
        <v>264</v>
      </c>
      <c r="K23" s="372">
        <f t="shared" si="5"/>
        <v>86</v>
      </c>
      <c r="L23" s="372">
        <f t="shared" si="5"/>
        <v>178</v>
      </c>
      <c r="M23" s="371">
        <f t="shared" si="4"/>
        <v>28</v>
      </c>
      <c r="N23" s="372">
        <f t="shared" si="5"/>
        <v>19</v>
      </c>
      <c r="O23" s="372">
        <f t="shared" si="5"/>
        <v>9</v>
      </c>
      <c r="P23" s="380">
        <f t="shared" si="1"/>
        <v>9.696969696969697</v>
      </c>
    </row>
    <row r="24" spans="1:16" s="2" customFormat="1" ht="16.5" customHeight="1">
      <c r="A24" s="287" t="s">
        <v>4</v>
      </c>
      <c r="B24" s="368">
        <v>4</v>
      </c>
      <c r="C24" s="363"/>
      <c r="D24" s="368">
        <v>53</v>
      </c>
      <c r="E24" s="368">
        <v>109</v>
      </c>
      <c r="F24" s="368">
        <v>1139</v>
      </c>
      <c r="G24" s="368">
        <v>497</v>
      </c>
      <c r="H24" s="368">
        <v>642</v>
      </c>
      <c r="I24" s="363">
        <f t="shared" si="2"/>
        <v>162</v>
      </c>
      <c r="J24" s="368">
        <f t="shared" si="3"/>
        <v>146</v>
      </c>
      <c r="K24" s="368">
        <v>34</v>
      </c>
      <c r="L24" s="368">
        <v>112</v>
      </c>
      <c r="M24" s="368">
        <f t="shared" si="4"/>
        <v>16</v>
      </c>
      <c r="N24" s="368">
        <v>9</v>
      </c>
      <c r="O24" s="368">
        <v>7</v>
      </c>
      <c r="P24" s="367">
        <f t="shared" si="1"/>
        <v>7.801369863013699</v>
      </c>
    </row>
    <row r="25" spans="1:16" s="2" customFormat="1" ht="16.5" customHeight="1">
      <c r="A25" s="287" t="s">
        <v>5</v>
      </c>
      <c r="B25" s="368">
        <v>3</v>
      </c>
      <c r="C25" s="363"/>
      <c r="D25" s="368">
        <v>57</v>
      </c>
      <c r="E25" s="363">
        <v>84</v>
      </c>
      <c r="F25" s="368">
        <v>1421</v>
      </c>
      <c r="G25" s="368">
        <v>907</v>
      </c>
      <c r="H25" s="368">
        <v>514</v>
      </c>
      <c r="I25" s="363">
        <f t="shared" si="2"/>
        <v>130</v>
      </c>
      <c r="J25" s="368">
        <f t="shared" si="3"/>
        <v>118</v>
      </c>
      <c r="K25" s="368">
        <v>52</v>
      </c>
      <c r="L25" s="368">
        <v>66</v>
      </c>
      <c r="M25" s="368">
        <f t="shared" si="4"/>
        <v>12</v>
      </c>
      <c r="N25" s="368">
        <v>10</v>
      </c>
      <c r="O25" s="368">
        <v>2</v>
      </c>
      <c r="P25" s="367">
        <f t="shared" si="1"/>
        <v>12.042372881355933</v>
      </c>
    </row>
    <row r="26" spans="1:16" s="2" customFormat="1" ht="16.5" customHeight="1">
      <c r="A26" s="370" t="s">
        <v>306</v>
      </c>
      <c r="B26" s="372">
        <f>SUM(B27:B28)</f>
        <v>2</v>
      </c>
      <c r="C26" s="372"/>
      <c r="D26" s="372">
        <f aca="true" t="shared" si="6" ref="D26:O26">SUM(D27:D28)</f>
        <v>49</v>
      </c>
      <c r="E26" s="372">
        <f t="shared" si="6"/>
        <v>89</v>
      </c>
      <c r="F26" s="372">
        <f t="shared" si="6"/>
        <v>1029</v>
      </c>
      <c r="G26" s="372">
        <f t="shared" si="6"/>
        <v>1029</v>
      </c>
      <c r="H26" s="372">
        <f t="shared" si="6"/>
        <v>0</v>
      </c>
      <c r="I26" s="372">
        <f t="shared" si="2"/>
        <v>123</v>
      </c>
      <c r="J26" s="371">
        <f t="shared" si="3"/>
        <v>113</v>
      </c>
      <c r="K26" s="372">
        <f t="shared" si="6"/>
        <v>83</v>
      </c>
      <c r="L26" s="372">
        <f t="shared" si="6"/>
        <v>30</v>
      </c>
      <c r="M26" s="371">
        <f t="shared" si="4"/>
        <v>10</v>
      </c>
      <c r="N26" s="372">
        <f t="shared" si="6"/>
        <v>7</v>
      </c>
      <c r="O26" s="372">
        <f t="shared" si="6"/>
        <v>3</v>
      </c>
      <c r="P26" s="380">
        <f t="shared" si="1"/>
        <v>9.106194690265486</v>
      </c>
    </row>
    <row r="27" spans="1:16" s="2" customFormat="1" ht="16.5" customHeight="1">
      <c r="A27" s="287" t="s">
        <v>4</v>
      </c>
      <c r="B27" s="363">
        <v>0</v>
      </c>
      <c r="C27" s="363"/>
      <c r="D27" s="363">
        <v>0</v>
      </c>
      <c r="E27" s="368">
        <v>0</v>
      </c>
      <c r="F27" s="363">
        <v>0</v>
      </c>
      <c r="G27" s="363">
        <v>0</v>
      </c>
      <c r="H27" s="363">
        <v>0</v>
      </c>
      <c r="I27" s="363">
        <f t="shared" si="2"/>
        <v>0</v>
      </c>
      <c r="J27" s="368">
        <f t="shared" si="3"/>
        <v>0</v>
      </c>
      <c r="K27" s="363">
        <v>0</v>
      </c>
      <c r="L27" s="363">
        <v>0</v>
      </c>
      <c r="M27" s="368">
        <f t="shared" si="4"/>
        <v>0</v>
      </c>
      <c r="N27" s="363">
        <v>0</v>
      </c>
      <c r="O27" s="363">
        <v>0</v>
      </c>
      <c r="P27" s="367">
        <v>0</v>
      </c>
    </row>
    <row r="28" spans="1:16" s="2" customFormat="1" ht="16.5" customHeight="1">
      <c r="A28" s="287" t="s">
        <v>5</v>
      </c>
      <c r="B28" s="368">
        <v>2</v>
      </c>
      <c r="C28" s="363"/>
      <c r="D28" s="368">
        <v>49</v>
      </c>
      <c r="E28" s="368">
        <v>89</v>
      </c>
      <c r="F28" s="368">
        <v>1029</v>
      </c>
      <c r="G28" s="368">
        <v>1029</v>
      </c>
      <c r="H28" s="368">
        <v>0</v>
      </c>
      <c r="I28" s="363">
        <f t="shared" si="2"/>
        <v>123</v>
      </c>
      <c r="J28" s="368">
        <f t="shared" si="3"/>
        <v>113</v>
      </c>
      <c r="K28" s="368">
        <v>83</v>
      </c>
      <c r="L28" s="368">
        <v>30</v>
      </c>
      <c r="M28" s="368">
        <f t="shared" si="4"/>
        <v>10</v>
      </c>
      <c r="N28" s="368">
        <v>7</v>
      </c>
      <c r="O28" s="368">
        <v>3</v>
      </c>
      <c r="P28" s="367">
        <f t="shared" si="1"/>
        <v>9.106194690265486</v>
      </c>
    </row>
    <row r="29" spans="1:16" s="2" customFormat="1" ht="16.5" customHeight="1">
      <c r="A29" s="370" t="s">
        <v>307</v>
      </c>
      <c r="B29" s="372">
        <f>SUM(B30:B31)</f>
        <v>1</v>
      </c>
      <c r="C29" s="372"/>
      <c r="D29" s="372">
        <f aca="true" t="shared" si="7" ref="D29:O29">SUM(D30:D31)</f>
        <v>33</v>
      </c>
      <c r="E29" s="372">
        <f t="shared" si="7"/>
        <v>75</v>
      </c>
      <c r="F29" s="372">
        <f t="shared" si="7"/>
        <v>1293</v>
      </c>
      <c r="G29" s="372">
        <f t="shared" si="7"/>
        <v>319</v>
      </c>
      <c r="H29" s="372">
        <f t="shared" si="7"/>
        <v>974</v>
      </c>
      <c r="I29" s="372">
        <f t="shared" si="2"/>
        <v>66</v>
      </c>
      <c r="J29" s="371">
        <f t="shared" si="3"/>
        <v>62</v>
      </c>
      <c r="K29" s="372">
        <f t="shared" si="7"/>
        <v>27</v>
      </c>
      <c r="L29" s="372">
        <f t="shared" si="7"/>
        <v>35</v>
      </c>
      <c r="M29" s="371">
        <f t="shared" si="4"/>
        <v>4</v>
      </c>
      <c r="N29" s="372">
        <f t="shared" si="7"/>
        <v>1</v>
      </c>
      <c r="O29" s="372">
        <f t="shared" si="7"/>
        <v>3</v>
      </c>
      <c r="P29" s="380">
        <f t="shared" si="1"/>
        <v>20.85483870967742</v>
      </c>
    </row>
    <row r="30" spans="1:16" s="2" customFormat="1" ht="16.5" customHeight="1">
      <c r="A30" s="287" t="s">
        <v>4</v>
      </c>
      <c r="B30" s="363">
        <v>0</v>
      </c>
      <c r="C30" s="363"/>
      <c r="D30" s="363">
        <v>0</v>
      </c>
      <c r="E30" s="368">
        <v>0</v>
      </c>
      <c r="F30" s="363">
        <v>0</v>
      </c>
      <c r="G30" s="363">
        <v>0</v>
      </c>
      <c r="H30" s="363">
        <v>0</v>
      </c>
      <c r="I30" s="363">
        <f t="shared" si="2"/>
        <v>0</v>
      </c>
      <c r="J30" s="368">
        <f t="shared" si="3"/>
        <v>0</v>
      </c>
      <c r="K30" s="363">
        <v>0</v>
      </c>
      <c r="L30" s="363">
        <v>0</v>
      </c>
      <c r="M30" s="368">
        <f t="shared" si="4"/>
        <v>0</v>
      </c>
      <c r="N30" s="363">
        <v>0</v>
      </c>
      <c r="O30" s="363">
        <v>0</v>
      </c>
      <c r="P30" s="367">
        <v>0</v>
      </c>
    </row>
    <row r="31" spans="1:16" s="2" customFormat="1" ht="16.5" customHeight="1">
      <c r="A31" s="287" t="s">
        <v>5</v>
      </c>
      <c r="B31" s="368">
        <v>1</v>
      </c>
      <c r="C31" s="363"/>
      <c r="D31" s="368">
        <v>33</v>
      </c>
      <c r="E31" s="368">
        <v>75</v>
      </c>
      <c r="F31" s="368">
        <v>1293</v>
      </c>
      <c r="G31" s="368">
        <v>319</v>
      </c>
      <c r="H31" s="368">
        <v>974</v>
      </c>
      <c r="I31" s="363">
        <f t="shared" si="2"/>
        <v>66</v>
      </c>
      <c r="J31" s="368">
        <f t="shared" si="3"/>
        <v>62</v>
      </c>
      <c r="K31" s="368">
        <v>27</v>
      </c>
      <c r="L31" s="368">
        <v>35</v>
      </c>
      <c r="M31" s="368">
        <f t="shared" si="4"/>
        <v>4</v>
      </c>
      <c r="N31" s="368">
        <v>1</v>
      </c>
      <c r="O31" s="368">
        <v>3</v>
      </c>
      <c r="P31" s="367">
        <f t="shared" si="1"/>
        <v>20.85483870967742</v>
      </c>
    </row>
    <row r="32" spans="1:16" s="62" customFormat="1" ht="16.5" customHeight="1">
      <c r="A32" s="370" t="s">
        <v>308</v>
      </c>
      <c r="B32" s="372">
        <f>SUM(B33:B34)</f>
        <v>3</v>
      </c>
      <c r="C32" s="372"/>
      <c r="D32" s="372">
        <f aca="true" t="shared" si="8" ref="D32:O32">SUM(D33:D34)</f>
        <v>102</v>
      </c>
      <c r="E32" s="372">
        <f t="shared" si="8"/>
        <v>159</v>
      </c>
      <c r="F32" s="372">
        <f t="shared" si="8"/>
        <v>2510</v>
      </c>
      <c r="G32" s="372">
        <f t="shared" si="8"/>
        <v>1167</v>
      </c>
      <c r="H32" s="372">
        <f t="shared" si="8"/>
        <v>1343</v>
      </c>
      <c r="I32" s="372">
        <f t="shared" si="2"/>
        <v>256</v>
      </c>
      <c r="J32" s="371">
        <f t="shared" si="3"/>
        <v>234</v>
      </c>
      <c r="K32" s="372">
        <f t="shared" si="8"/>
        <v>147</v>
      </c>
      <c r="L32" s="372">
        <f t="shared" si="8"/>
        <v>87</v>
      </c>
      <c r="M32" s="371">
        <f t="shared" si="4"/>
        <v>22</v>
      </c>
      <c r="N32" s="372">
        <f t="shared" si="8"/>
        <v>17</v>
      </c>
      <c r="O32" s="372">
        <f t="shared" si="8"/>
        <v>5</v>
      </c>
      <c r="P32" s="380">
        <f t="shared" si="1"/>
        <v>10.726495726495726</v>
      </c>
    </row>
    <row r="33" spans="1:16" s="62" customFormat="1" ht="17.25" customHeight="1">
      <c r="A33" s="287" t="s">
        <v>4</v>
      </c>
      <c r="B33" s="363">
        <v>0</v>
      </c>
      <c r="C33" s="363"/>
      <c r="D33" s="363"/>
      <c r="E33" s="368">
        <v>0</v>
      </c>
      <c r="F33" s="363">
        <v>0</v>
      </c>
      <c r="G33" s="363">
        <v>0</v>
      </c>
      <c r="H33" s="363">
        <v>0</v>
      </c>
      <c r="I33" s="363">
        <f t="shared" si="2"/>
        <v>0</v>
      </c>
      <c r="J33" s="368">
        <f t="shared" si="3"/>
        <v>0</v>
      </c>
      <c r="K33" s="363">
        <v>0</v>
      </c>
      <c r="L33" s="363">
        <v>0</v>
      </c>
      <c r="M33" s="368">
        <f t="shared" si="4"/>
        <v>0</v>
      </c>
      <c r="N33" s="363">
        <v>0</v>
      </c>
      <c r="O33" s="363">
        <v>0</v>
      </c>
      <c r="P33" s="367">
        <v>0</v>
      </c>
    </row>
    <row r="34" spans="1:16" s="62" customFormat="1" ht="16.5" customHeight="1">
      <c r="A34" s="287" t="s">
        <v>5</v>
      </c>
      <c r="B34" s="368">
        <v>3</v>
      </c>
      <c r="C34" s="363"/>
      <c r="D34" s="368">
        <v>102</v>
      </c>
      <c r="E34" s="368">
        <v>159</v>
      </c>
      <c r="F34" s="368">
        <v>2510</v>
      </c>
      <c r="G34" s="368">
        <v>1167</v>
      </c>
      <c r="H34" s="368">
        <v>1343</v>
      </c>
      <c r="I34" s="363">
        <f t="shared" si="2"/>
        <v>256</v>
      </c>
      <c r="J34" s="368">
        <f t="shared" si="3"/>
        <v>234</v>
      </c>
      <c r="K34" s="368">
        <v>147</v>
      </c>
      <c r="L34" s="368">
        <v>87</v>
      </c>
      <c r="M34" s="368">
        <f t="shared" si="4"/>
        <v>22</v>
      </c>
      <c r="N34" s="368">
        <v>17</v>
      </c>
      <c r="O34" s="368">
        <v>5</v>
      </c>
      <c r="P34" s="367">
        <f t="shared" si="1"/>
        <v>10.726495726495726</v>
      </c>
    </row>
    <row r="35" spans="1:16" s="62" customFormat="1" ht="16.5" customHeight="1">
      <c r="A35" s="370" t="s">
        <v>309</v>
      </c>
      <c r="B35" s="372">
        <f>SUM(B36:B37)</f>
        <v>2</v>
      </c>
      <c r="C35" s="372"/>
      <c r="D35" s="372">
        <f aca="true" t="shared" si="9" ref="D35:O35">SUM(D36:D37)</f>
        <v>52</v>
      </c>
      <c r="E35" s="372">
        <f t="shared" si="9"/>
        <v>99</v>
      </c>
      <c r="F35" s="372">
        <f t="shared" si="9"/>
        <v>1234</v>
      </c>
      <c r="G35" s="372">
        <f t="shared" si="9"/>
        <v>805</v>
      </c>
      <c r="H35" s="372">
        <f t="shared" si="9"/>
        <v>429</v>
      </c>
      <c r="I35" s="372">
        <f t="shared" si="2"/>
        <v>125</v>
      </c>
      <c r="J35" s="371">
        <f t="shared" si="3"/>
        <v>115</v>
      </c>
      <c r="K35" s="372">
        <f t="shared" si="9"/>
        <v>58</v>
      </c>
      <c r="L35" s="372">
        <f t="shared" si="9"/>
        <v>57</v>
      </c>
      <c r="M35" s="371">
        <f t="shared" si="4"/>
        <v>10</v>
      </c>
      <c r="N35" s="372">
        <f t="shared" si="9"/>
        <v>6</v>
      </c>
      <c r="O35" s="372">
        <f t="shared" si="9"/>
        <v>4</v>
      </c>
      <c r="P35" s="380">
        <f t="shared" si="1"/>
        <v>10.730434782608695</v>
      </c>
    </row>
    <row r="36" spans="1:16" s="2" customFormat="1" ht="18" customHeight="1">
      <c r="A36" s="287" t="s">
        <v>4</v>
      </c>
      <c r="B36" s="363">
        <v>1</v>
      </c>
      <c r="C36" s="363"/>
      <c r="D36" s="363">
        <v>33</v>
      </c>
      <c r="E36" s="363">
        <v>54</v>
      </c>
      <c r="F36" s="363">
        <v>805</v>
      </c>
      <c r="G36" s="363">
        <v>805</v>
      </c>
      <c r="H36" s="363">
        <v>0</v>
      </c>
      <c r="I36" s="363">
        <f t="shared" si="2"/>
        <v>84</v>
      </c>
      <c r="J36" s="368">
        <f t="shared" si="3"/>
        <v>79</v>
      </c>
      <c r="K36" s="363">
        <v>31</v>
      </c>
      <c r="L36" s="363">
        <v>48</v>
      </c>
      <c r="M36" s="368">
        <f t="shared" si="4"/>
        <v>5</v>
      </c>
      <c r="N36" s="363">
        <v>3</v>
      </c>
      <c r="O36" s="363">
        <v>2</v>
      </c>
      <c r="P36" s="367">
        <f t="shared" si="1"/>
        <v>10.189873417721518</v>
      </c>
    </row>
    <row r="37" spans="1:16" s="2" customFormat="1" ht="18" customHeight="1">
      <c r="A37" s="287" t="s">
        <v>5</v>
      </c>
      <c r="B37" s="368">
        <v>1</v>
      </c>
      <c r="C37" s="363"/>
      <c r="D37" s="368">
        <v>19</v>
      </c>
      <c r="E37" s="368">
        <v>45</v>
      </c>
      <c r="F37" s="368">
        <v>429</v>
      </c>
      <c r="G37" s="368">
        <v>0</v>
      </c>
      <c r="H37" s="363">
        <v>429</v>
      </c>
      <c r="I37" s="363">
        <f t="shared" si="2"/>
        <v>41</v>
      </c>
      <c r="J37" s="368">
        <f t="shared" si="3"/>
        <v>36</v>
      </c>
      <c r="K37" s="368">
        <v>27</v>
      </c>
      <c r="L37" s="368">
        <v>9</v>
      </c>
      <c r="M37" s="368">
        <f t="shared" si="4"/>
        <v>5</v>
      </c>
      <c r="N37" s="368">
        <v>3</v>
      </c>
      <c r="O37" s="363">
        <v>2</v>
      </c>
      <c r="P37" s="367">
        <f t="shared" si="1"/>
        <v>11.916666666666666</v>
      </c>
    </row>
    <row r="38" spans="1:16" s="2" customFormat="1" ht="18" customHeight="1">
      <c r="A38" s="370" t="s">
        <v>310</v>
      </c>
      <c r="B38" s="371">
        <v>1</v>
      </c>
      <c r="C38" s="372"/>
      <c r="D38" s="371">
        <v>37</v>
      </c>
      <c r="E38" s="374"/>
      <c r="F38" s="371">
        <v>9154</v>
      </c>
      <c r="G38" s="371">
        <v>6482</v>
      </c>
      <c r="H38" s="371">
        <v>2672</v>
      </c>
      <c r="I38" s="372">
        <f t="shared" si="2"/>
        <v>175</v>
      </c>
      <c r="J38" s="371">
        <f t="shared" si="3"/>
        <v>145</v>
      </c>
      <c r="K38" s="372">
        <v>97</v>
      </c>
      <c r="L38" s="371">
        <v>48</v>
      </c>
      <c r="M38" s="371">
        <f t="shared" si="4"/>
        <v>30</v>
      </c>
      <c r="N38" s="372">
        <v>26</v>
      </c>
      <c r="O38" s="371">
        <v>4</v>
      </c>
      <c r="P38" s="380">
        <f t="shared" si="1"/>
        <v>63.13103448275862</v>
      </c>
    </row>
    <row r="39" spans="1:16" s="2" customFormat="1" ht="18" customHeight="1">
      <c r="A39" s="370" t="s">
        <v>311</v>
      </c>
      <c r="B39" s="371">
        <v>1</v>
      </c>
      <c r="C39" s="372"/>
      <c r="D39" s="371">
        <v>13</v>
      </c>
      <c r="E39" s="374"/>
      <c r="F39" s="371">
        <v>1618</v>
      </c>
      <c r="G39" s="371">
        <v>590</v>
      </c>
      <c r="H39" s="371">
        <v>1028</v>
      </c>
      <c r="I39" s="372">
        <f t="shared" si="2"/>
        <v>157</v>
      </c>
      <c r="J39" s="371">
        <f t="shared" si="3"/>
        <v>92</v>
      </c>
      <c r="K39" s="372">
        <v>72</v>
      </c>
      <c r="L39" s="371">
        <v>20</v>
      </c>
      <c r="M39" s="371">
        <f t="shared" si="4"/>
        <v>65</v>
      </c>
      <c r="N39" s="372">
        <v>35</v>
      </c>
      <c r="O39" s="371">
        <v>30</v>
      </c>
      <c r="P39" s="380">
        <f t="shared" si="1"/>
        <v>17.58695652173913</v>
      </c>
    </row>
    <row r="40" spans="1:16" s="2" customFormat="1" ht="18" customHeight="1">
      <c r="A40" s="370" t="s">
        <v>312</v>
      </c>
      <c r="B40" s="372"/>
      <c r="C40" s="375">
        <v>4</v>
      </c>
      <c r="D40" s="372">
        <v>17</v>
      </c>
      <c r="E40" s="374"/>
      <c r="F40" s="371">
        <v>3884</v>
      </c>
      <c r="G40" s="372">
        <v>1463</v>
      </c>
      <c r="H40" s="372">
        <v>2421</v>
      </c>
      <c r="I40" s="372">
        <f t="shared" si="2"/>
        <v>458</v>
      </c>
      <c r="J40" s="371">
        <f t="shared" si="3"/>
        <v>425</v>
      </c>
      <c r="K40" s="372">
        <v>314</v>
      </c>
      <c r="L40" s="372">
        <v>111</v>
      </c>
      <c r="M40" s="371">
        <f t="shared" si="4"/>
        <v>33</v>
      </c>
      <c r="N40" s="372">
        <v>27</v>
      </c>
      <c r="O40" s="372">
        <v>6</v>
      </c>
      <c r="P40" s="380">
        <f t="shared" si="1"/>
        <v>9.138823529411765</v>
      </c>
    </row>
    <row r="41" spans="1:16" s="2" customFormat="1" ht="18" customHeight="1">
      <c r="A41" s="370" t="s">
        <v>313</v>
      </c>
      <c r="B41" s="372">
        <v>9</v>
      </c>
      <c r="C41" s="372"/>
      <c r="D41" s="372">
        <v>42</v>
      </c>
      <c r="E41" s="374"/>
      <c r="F41" s="371">
        <v>2028</v>
      </c>
      <c r="G41" s="372">
        <v>679</v>
      </c>
      <c r="H41" s="372">
        <v>1349</v>
      </c>
      <c r="I41" s="372">
        <f t="shared" si="2"/>
        <v>15</v>
      </c>
      <c r="J41" s="371">
        <f t="shared" si="3"/>
        <v>4</v>
      </c>
      <c r="K41" s="372">
        <v>0</v>
      </c>
      <c r="L41" s="372">
        <v>4</v>
      </c>
      <c r="M41" s="371">
        <f t="shared" si="4"/>
        <v>11</v>
      </c>
      <c r="N41" s="372">
        <v>2</v>
      </c>
      <c r="O41" s="372">
        <v>9</v>
      </c>
      <c r="P41" s="380">
        <f t="shared" si="1"/>
        <v>507</v>
      </c>
    </row>
    <row r="42" spans="1:16" s="2" customFormat="1" ht="19.5" customHeight="1">
      <c r="A42" s="376" t="s">
        <v>314</v>
      </c>
      <c r="B42" s="377">
        <v>6</v>
      </c>
      <c r="C42" s="377"/>
      <c r="D42" s="377">
        <v>128</v>
      </c>
      <c r="E42" s="378">
        <v>176</v>
      </c>
      <c r="F42" s="378">
        <v>1154</v>
      </c>
      <c r="G42" s="377">
        <v>475</v>
      </c>
      <c r="H42" s="377">
        <v>679</v>
      </c>
      <c r="I42" s="377">
        <f t="shared" si="2"/>
        <v>241</v>
      </c>
      <c r="J42" s="378">
        <f t="shared" si="3"/>
        <v>216</v>
      </c>
      <c r="K42" s="377">
        <v>93</v>
      </c>
      <c r="L42" s="377">
        <v>123</v>
      </c>
      <c r="M42" s="378">
        <f t="shared" si="4"/>
        <v>25</v>
      </c>
      <c r="N42" s="377">
        <v>15</v>
      </c>
      <c r="O42" s="377">
        <v>10</v>
      </c>
      <c r="P42" s="381">
        <f t="shared" si="1"/>
        <v>5.342592592592593</v>
      </c>
    </row>
    <row r="43" spans="1:15" s="90" customFormat="1" ht="15.75" customHeight="1">
      <c r="A43" s="73" t="s">
        <v>332</v>
      </c>
      <c r="D43" s="73"/>
      <c r="E43" s="187"/>
      <c r="K43" s="73" t="s">
        <v>0</v>
      </c>
      <c r="L43" s="73"/>
      <c r="O43" s="90" t="s">
        <v>269</v>
      </c>
    </row>
    <row r="44" spans="1:12" s="90" customFormat="1" ht="15.75" customHeight="1">
      <c r="A44" s="73" t="s">
        <v>329</v>
      </c>
      <c r="E44" s="187"/>
      <c r="K44" s="73" t="s">
        <v>0</v>
      </c>
      <c r="L44" s="73"/>
    </row>
    <row r="45" spans="1:12" s="90" customFormat="1" ht="15.75" customHeight="1">
      <c r="A45" s="73" t="s">
        <v>330</v>
      </c>
      <c r="E45" s="187"/>
      <c r="K45" s="73" t="s">
        <v>0</v>
      </c>
      <c r="L45" s="73"/>
    </row>
    <row r="46" spans="1:13" s="90" customFormat="1" ht="15.75" customHeight="1">
      <c r="A46" s="73" t="s">
        <v>331</v>
      </c>
      <c r="E46" s="187"/>
      <c r="M46" s="73" t="s">
        <v>0</v>
      </c>
    </row>
    <row r="47" spans="1:5" s="132" customFormat="1" ht="15.75" customHeight="1">
      <c r="A47" s="73" t="s">
        <v>475</v>
      </c>
      <c r="E47" s="394"/>
    </row>
    <row r="48" s="11" customFormat="1" ht="13.5">
      <c r="E48" s="198"/>
    </row>
    <row r="49" ht="14.25" customHeight="1"/>
    <row r="51" ht="16.5" customHeight="1"/>
  </sheetData>
  <sheetProtection/>
  <mergeCells count="9">
    <mergeCell ref="I9:O9"/>
    <mergeCell ref="F9:H10"/>
    <mergeCell ref="J10:L10"/>
    <mergeCell ref="P9:P11"/>
    <mergeCell ref="M10:O10"/>
    <mergeCell ref="A9:A11"/>
    <mergeCell ref="B9:C11"/>
    <mergeCell ref="E9:E11"/>
    <mergeCell ref="D9:D11"/>
  </mergeCells>
  <printOptions/>
  <pageMargins left="0.7480314960629921" right="0.2362204724409449" top="0.4724409448818898" bottom="0.3937007874015748" header="0.4724409448818898" footer="0.3937007874015748"/>
  <pageSetup fitToHeight="0" fitToWidth="1"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1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9.6640625" style="59" customWidth="1"/>
    <col min="2" max="3" width="5.77734375" style="59" customWidth="1"/>
    <col min="4" max="6" width="7.77734375" style="59" customWidth="1"/>
    <col min="7" max="7" width="6.77734375" style="59" customWidth="1"/>
    <col min="8" max="8" width="5.10546875" style="59" customWidth="1"/>
    <col min="9" max="12" width="5.77734375" style="59" customWidth="1"/>
    <col min="13" max="15" width="6.77734375" style="59" customWidth="1"/>
    <col min="16" max="17" width="7.77734375" style="59" customWidth="1"/>
    <col min="18" max="18" width="6.5546875" style="59" customWidth="1"/>
    <col min="19" max="19" width="7.3359375" style="59" customWidth="1"/>
    <col min="20" max="20" width="7.4453125" style="59" customWidth="1"/>
    <col min="21" max="21" width="7.6640625" style="59" customWidth="1"/>
    <col min="22" max="24" width="6.77734375" style="59" customWidth="1"/>
    <col min="25" max="16384" width="8.88671875" style="59" customWidth="1"/>
  </cols>
  <sheetData>
    <row r="2" spans="1:24" s="40" customFormat="1" ht="19.5" customHeight="1">
      <c r="A2" s="38" t="s">
        <v>70</v>
      </c>
      <c r="C2" s="41"/>
      <c r="D2" s="38"/>
      <c r="K2" s="41" t="s">
        <v>0</v>
      </c>
      <c r="L2" s="41" t="s">
        <v>0</v>
      </c>
      <c r="O2" s="41" t="s">
        <v>0</v>
      </c>
      <c r="Q2" s="41" t="s">
        <v>0</v>
      </c>
      <c r="R2" s="41" t="s">
        <v>0</v>
      </c>
      <c r="S2" s="41" t="s">
        <v>0</v>
      </c>
      <c r="X2" s="41" t="s">
        <v>0</v>
      </c>
    </row>
    <row r="3" spans="1:24" s="40" customFormat="1" ht="8.25" customHeight="1">
      <c r="A3" s="41"/>
      <c r="C3" s="41"/>
      <c r="D3" s="42"/>
      <c r="K3" s="41"/>
      <c r="L3" s="41"/>
      <c r="O3" s="41"/>
      <c r="Q3" s="41"/>
      <c r="R3" s="41"/>
      <c r="S3" s="41"/>
      <c r="X3" s="41"/>
    </row>
    <row r="4" spans="1:24" s="90" customFormat="1" ht="16.5" customHeight="1">
      <c r="A4" s="429" t="s">
        <v>333</v>
      </c>
      <c r="B4" s="429"/>
      <c r="C4" s="429"/>
      <c r="D4" s="429"/>
      <c r="E4" s="187"/>
      <c r="F4" s="73" t="s">
        <v>0</v>
      </c>
      <c r="G4" s="73" t="s">
        <v>0</v>
      </c>
      <c r="H4" s="73"/>
      <c r="I4" s="188"/>
      <c r="J4" s="188"/>
      <c r="N4" s="73" t="s">
        <v>0</v>
      </c>
      <c r="O4" s="73" t="s">
        <v>0</v>
      </c>
      <c r="P4" s="73" t="s">
        <v>248</v>
      </c>
      <c r="Q4" s="73" t="s">
        <v>0</v>
      </c>
      <c r="R4" s="73" t="s">
        <v>0</v>
      </c>
      <c r="S4" s="73" t="s">
        <v>0</v>
      </c>
      <c r="W4" s="73" t="s">
        <v>0</v>
      </c>
      <c r="X4" s="73" t="s">
        <v>0</v>
      </c>
    </row>
    <row r="5" spans="1:24" s="40" customFormat="1" ht="19.5" customHeight="1">
      <c r="A5" s="430" t="s">
        <v>478</v>
      </c>
      <c r="B5" s="431" t="s">
        <v>41</v>
      </c>
      <c r="C5" s="427" t="s">
        <v>7</v>
      </c>
      <c r="D5" s="427" t="s">
        <v>11</v>
      </c>
      <c r="E5" s="427"/>
      <c r="F5" s="427"/>
      <c r="G5" s="427" t="s">
        <v>12</v>
      </c>
      <c r="H5" s="427"/>
      <c r="I5" s="427"/>
      <c r="J5" s="416" t="s">
        <v>409</v>
      </c>
      <c r="K5" s="417"/>
      <c r="L5" s="417"/>
      <c r="M5" s="427" t="s">
        <v>410</v>
      </c>
      <c r="N5" s="427"/>
      <c r="O5" s="427"/>
      <c r="P5" s="427" t="s">
        <v>416</v>
      </c>
      <c r="Q5" s="427"/>
      <c r="R5" s="427"/>
      <c r="S5" s="427" t="s">
        <v>94</v>
      </c>
      <c r="T5" s="427"/>
      <c r="U5" s="428"/>
      <c r="V5" s="427" t="s">
        <v>319</v>
      </c>
      <c r="W5" s="427"/>
      <c r="X5" s="428"/>
    </row>
    <row r="6" spans="1:24" s="40" customFormat="1" ht="23.25" customHeight="1">
      <c r="A6" s="430"/>
      <c r="B6" s="431"/>
      <c r="C6" s="427"/>
      <c r="D6" s="43" t="s">
        <v>1</v>
      </c>
      <c r="E6" s="43" t="s">
        <v>2</v>
      </c>
      <c r="F6" s="43" t="s">
        <v>3</v>
      </c>
      <c r="G6" s="43" t="s">
        <v>1</v>
      </c>
      <c r="H6" s="43" t="s">
        <v>2</v>
      </c>
      <c r="I6" s="43" t="s">
        <v>3</v>
      </c>
      <c r="J6" s="43" t="s">
        <v>1</v>
      </c>
      <c r="K6" s="43" t="s">
        <v>2</v>
      </c>
      <c r="L6" s="43" t="s">
        <v>3</v>
      </c>
      <c r="M6" s="43" t="s">
        <v>1</v>
      </c>
      <c r="N6" s="43" t="s">
        <v>2</v>
      </c>
      <c r="O6" s="43" t="s">
        <v>3</v>
      </c>
      <c r="P6" s="43" t="s">
        <v>1</v>
      </c>
      <c r="Q6" s="43" t="s">
        <v>2</v>
      </c>
      <c r="R6" s="43" t="s">
        <v>3</v>
      </c>
      <c r="S6" s="43" t="s">
        <v>1</v>
      </c>
      <c r="T6" s="43" t="s">
        <v>95</v>
      </c>
      <c r="U6" s="79" t="s">
        <v>96</v>
      </c>
      <c r="V6" s="43" t="s">
        <v>1</v>
      </c>
      <c r="W6" s="43" t="s">
        <v>2</v>
      </c>
      <c r="X6" s="79" t="s">
        <v>3</v>
      </c>
    </row>
    <row r="7" spans="1:24" s="40" customFormat="1" ht="21.75" customHeight="1">
      <c r="A7" s="95" t="s">
        <v>236</v>
      </c>
      <c r="B7" s="80">
        <v>15</v>
      </c>
      <c r="C7" s="55">
        <v>60</v>
      </c>
      <c r="D7" s="55">
        <v>1567</v>
      </c>
      <c r="E7" s="55">
        <v>836</v>
      </c>
      <c r="F7" s="55">
        <v>731</v>
      </c>
      <c r="G7" s="55">
        <v>111</v>
      </c>
      <c r="H7" s="55">
        <v>2</v>
      </c>
      <c r="I7" s="55">
        <v>109</v>
      </c>
      <c r="J7" s="55">
        <v>29</v>
      </c>
      <c r="K7" s="55">
        <v>7</v>
      </c>
      <c r="L7" s="87">
        <v>22</v>
      </c>
      <c r="M7" s="87">
        <v>698</v>
      </c>
      <c r="N7" s="87">
        <v>394</v>
      </c>
      <c r="O7" s="55">
        <v>304</v>
      </c>
      <c r="P7" s="55">
        <v>1022</v>
      </c>
      <c r="Q7" s="55">
        <v>550</v>
      </c>
      <c r="R7" s="55">
        <v>472</v>
      </c>
      <c r="S7" s="55">
        <v>61</v>
      </c>
      <c r="T7" s="55">
        <v>61</v>
      </c>
      <c r="U7" s="117">
        <v>0</v>
      </c>
      <c r="V7" s="87"/>
      <c r="W7" s="87"/>
      <c r="X7" s="55"/>
    </row>
    <row r="8" spans="1:24" s="40" customFormat="1" ht="21.75" customHeight="1">
      <c r="A8" s="95" t="s">
        <v>234</v>
      </c>
      <c r="B8" s="80">
        <v>16</v>
      </c>
      <c r="C8" s="55">
        <v>63</v>
      </c>
      <c r="D8" s="55">
        <v>1614</v>
      </c>
      <c r="E8" s="55">
        <v>856</v>
      </c>
      <c r="F8" s="55">
        <v>758</v>
      </c>
      <c r="G8" s="55">
        <v>106</v>
      </c>
      <c r="H8" s="55">
        <v>4</v>
      </c>
      <c r="I8" s="55">
        <v>102</v>
      </c>
      <c r="J8" s="55">
        <v>14</v>
      </c>
      <c r="K8" s="55">
        <v>5</v>
      </c>
      <c r="L8" s="55">
        <v>9</v>
      </c>
      <c r="M8" s="55">
        <v>789</v>
      </c>
      <c r="N8" s="55">
        <v>418</v>
      </c>
      <c r="O8" s="55">
        <v>371</v>
      </c>
      <c r="P8" s="55">
        <v>1177</v>
      </c>
      <c r="Q8" s="55">
        <v>633</v>
      </c>
      <c r="R8" s="55">
        <v>544</v>
      </c>
      <c r="S8" s="55">
        <v>61</v>
      </c>
      <c r="T8" s="55">
        <v>61</v>
      </c>
      <c r="U8" s="55">
        <v>0</v>
      </c>
      <c r="V8" s="55"/>
      <c r="W8" s="55"/>
      <c r="X8" s="55"/>
    </row>
    <row r="9" spans="1:24" s="40" customFormat="1" ht="21.75" customHeight="1">
      <c r="A9" s="95" t="s">
        <v>235</v>
      </c>
      <c r="B9" s="80">
        <v>16</v>
      </c>
      <c r="C9" s="55">
        <v>72</v>
      </c>
      <c r="D9" s="55">
        <v>1465</v>
      </c>
      <c r="E9" s="55">
        <v>792</v>
      </c>
      <c r="F9" s="55">
        <v>673</v>
      </c>
      <c r="G9" s="55">
        <v>108</v>
      </c>
      <c r="H9" s="55">
        <v>2</v>
      </c>
      <c r="I9" s="55">
        <v>106</v>
      </c>
      <c r="J9" s="55">
        <v>6</v>
      </c>
      <c r="K9" s="55">
        <v>3</v>
      </c>
      <c r="L9" s="55">
        <v>3</v>
      </c>
      <c r="M9" s="55">
        <v>732</v>
      </c>
      <c r="N9" s="55">
        <v>394</v>
      </c>
      <c r="O9" s="55">
        <v>338</v>
      </c>
      <c r="P9" s="55">
        <v>1151</v>
      </c>
      <c r="Q9" s="55">
        <v>610</v>
      </c>
      <c r="R9" s="55">
        <v>541</v>
      </c>
      <c r="S9" s="55">
        <v>63</v>
      </c>
      <c r="T9" s="55">
        <v>63</v>
      </c>
      <c r="U9" s="55">
        <v>0</v>
      </c>
      <c r="V9" s="55"/>
      <c r="W9" s="55"/>
      <c r="X9" s="55"/>
    </row>
    <row r="10" spans="1:24" s="40" customFormat="1" ht="21.75" customHeight="1">
      <c r="A10" s="95" t="s">
        <v>245</v>
      </c>
      <c r="B10" s="55">
        <v>19</v>
      </c>
      <c r="C10" s="55">
        <v>89</v>
      </c>
      <c r="D10" s="55">
        <v>1601</v>
      </c>
      <c r="E10" s="55">
        <v>844</v>
      </c>
      <c r="F10" s="55">
        <v>757</v>
      </c>
      <c r="G10" s="55">
        <v>134</v>
      </c>
      <c r="H10" s="55">
        <v>3</v>
      </c>
      <c r="I10" s="55">
        <v>131</v>
      </c>
      <c r="J10" s="55">
        <v>28</v>
      </c>
      <c r="K10" s="55">
        <v>3</v>
      </c>
      <c r="L10" s="55">
        <v>25</v>
      </c>
      <c r="M10" s="55">
        <v>693</v>
      </c>
      <c r="N10" s="55">
        <v>381</v>
      </c>
      <c r="O10" s="55">
        <v>312</v>
      </c>
      <c r="P10" s="55">
        <v>987</v>
      </c>
      <c r="Q10" s="55">
        <v>522</v>
      </c>
      <c r="R10" s="55">
        <v>465</v>
      </c>
      <c r="S10" s="55">
        <v>76</v>
      </c>
      <c r="T10" s="140" t="s">
        <v>240</v>
      </c>
      <c r="U10" s="140" t="s">
        <v>240</v>
      </c>
      <c r="V10" s="55"/>
      <c r="W10" s="55"/>
      <c r="X10" s="55"/>
    </row>
    <row r="11" spans="1:24" s="40" customFormat="1" ht="21.75" customHeight="1">
      <c r="A11" s="95" t="s">
        <v>289</v>
      </c>
      <c r="B11" s="55">
        <v>16</v>
      </c>
      <c r="C11" s="55">
        <v>83</v>
      </c>
      <c r="D11" s="55">
        <v>1744</v>
      </c>
      <c r="E11" s="55">
        <v>901</v>
      </c>
      <c r="F11" s="55">
        <v>843</v>
      </c>
      <c r="G11" s="55">
        <v>147</v>
      </c>
      <c r="H11" s="55">
        <v>4</v>
      </c>
      <c r="I11" s="55">
        <v>143</v>
      </c>
      <c r="J11" s="55">
        <v>8</v>
      </c>
      <c r="K11" s="55">
        <v>1</v>
      </c>
      <c r="L11" s="55">
        <v>7</v>
      </c>
      <c r="M11" s="55">
        <v>906</v>
      </c>
      <c r="N11" s="55">
        <v>469</v>
      </c>
      <c r="O11" s="55">
        <v>437</v>
      </c>
      <c r="P11" s="55">
        <v>674</v>
      </c>
      <c r="Q11" s="55">
        <v>358</v>
      </c>
      <c r="R11" s="55">
        <v>316</v>
      </c>
      <c r="S11" s="55">
        <v>115</v>
      </c>
      <c r="T11" s="140" t="s">
        <v>240</v>
      </c>
      <c r="U11" s="140" t="s">
        <v>240</v>
      </c>
      <c r="V11" s="55"/>
      <c r="W11" s="55"/>
      <c r="X11" s="55"/>
    </row>
    <row r="12" spans="1:24" s="40" customFormat="1" ht="21.75" customHeight="1">
      <c r="A12" s="95" t="s">
        <v>291</v>
      </c>
      <c r="B12" s="112">
        <v>16</v>
      </c>
      <c r="C12" s="112">
        <v>92</v>
      </c>
      <c r="D12" s="113">
        <v>1675</v>
      </c>
      <c r="E12" s="113">
        <v>867</v>
      </c>
      <c r="F12" s="113">
        <v>808</v>
      </c>
      <c r="G12" s="113">
        <v>141</v>
      </c>
      <c r="H12" s="113">
        <v>4</v>
      </c>
      <c r="I12" s="113">
        <v>137</v>
      </c>
      <c r="J12" s="113">
        <v>9</v>
      </c>
      <c r="K12" s="113">
        <v>1</v>
      </c>
      <c r="L12" s="113">
        <v>8</v>
      </c>
      <c r="M12" s="113">
        <v>966</v>
      </c>
      <c r="N12" s="112">
        <v>495</v>
      </c>
      <c r="O12" s="112">
        <v>471</v>
      </c>
      <c r="P12" s="113">
        <v>696</v>
      </c>
      <c r="Q12" s="113">
        <v>370</v>
      </c>
      <c r="R12" s="113">
        <v>326</v>
      </c>
      <c r="S12" s="113">
        <v>116</v>
      </c>
      <c r="T12" s="113" t="s">
        <v>240</v>
      </c>
      <c r="U12" s="113" t="s">
        <v>240</v>
      </c>
      <c r="V12" s="146"/>
      <c r="W12" s="66"/>
      <c r="X12" s="66"/>
    </row>
    <row r="13" spans="1:24" s="40" customFormat="1" ht="21.75" customHeight="1">
      <c r="A13" s="95" t="s">
        <v>320</v>
      </c>
      <c r="B13" s="18">
        <v>16</v>
      </c>
      <c r="C13" s="18">
        <v>99</v>
      </c>
      <c r="D13" s="18">
        <v>1625</v>
      </c>
      <c r="E13" s="18">
        <v>863</v>
      </c>
      <c r="F13" s="18">
        <v>762</v>
      </c>
      <c r="G13" s="18">
        <v>145</v>
      </c>
      <c r="H13" s="168">
        <v>3</v>
      </c>
      <c r="I13" s="18">
        <v>142</v>
      </c>
      <c r="J13" s="18">
        <v>19</v>
      </c>
      <c r="K13" s="18">
        <v>1</v>
      </c>
      <c r="L13" s="18">
        <v>18</v>
      </c>
      <c r="M13" s="18">
        <v>918</v>
      </c>
      <c r="N13" s="18">
        <v>483</v>
      </c>
      <c r="O13" s="18">
        <v>435</v>
      </c>
      <c r="P13" s="18">
        <v>671</v>
      </c>
      <c r="Q13" s="18">
        <v>362</v>
      </c>
      <c r="R13" s="18">
        <v>309</v>
      </c>
      <c r="S13" s="18">
        <v>116</v>
      </c>
      <c r="T13" s="168" t="s">
        <v>240</v>
      </c>
      <c r="U13" s="168" t="s">
        <v>240</v>
      </c>
      <c r="V13" s="18">
        <v>705</v>
      </c>
      <c r="W13" s="18">
        <v>384</v>
      </c>
      <c r="X13" s="18">
        <v>321</v>
      </c>
    </row>
    <row r="14" spans="1:24" s="40" customFormat="1" ht="21.75" customHeight="1">
      <c r="A14" s="342" t="s">
        <v>377</v>
      </c>
      <c r="B14" s="268">
        <v>15</v>
      </c>
      <c r="C14" s="268">
        <v>77</v>
      </c>
      <c r="D14" s="268">
        <v>1433</v>
      </c>
      <c r="E14" s="268">
        <v>725</v>
      </c>
      <c r="F14" s="268">
        <v>708</v>
      </c>
      <c r="G14" s="268">
        <v>123</v>
      </c>
      <c r="H14" s="269">
        <v>2</v>
      </c>
      <c r="I14" s="268">
        <v>121</v>
      </c>
      <c r="J14" s="268">
        <v>19</v>
      </c>
      <c r="K14" s="268">
        <v>1</v>
      </c>
      <c r="L14" s="268">
        <v>18</v>
      </c>
      <c r="M14" s="268">
        <v>750</v>
      </c>
      <c r="N14" s="268">
        <v>397</v>
      </c>
      <c r="O14" s="268">
        <v>353</v>
      </c>
      <c r="P14" s="268">
        <v>571</v>
      </c>
      <c r="Q14" s="268">
        <v>314</v>
      </c>
      <c r="R14" s="268">
        <v>257</v>
      </c>
      <c r="S14" s="268">
        <v>112</v>
      </c>
      <c r="T14" s="269"/>
      <c r="U14" s="269"/>
      <c r="V14" s="268">
        <v>664</v>
      </c>
      <c r="W14" s="268">
        <v>324</v>
      </c>
      <c r="X14" s="268">
        <v>340</v>
      </c>
    </row>
    <row r="15" spans="1:23" s="392" customFormat="1" ht="21.75" customHeight="1">
      <c r="A15" s="391" t="s">
        <v>334</v>
      </c>
      <c r="G15" s="45"/>
      <c r="H15" s="46"/>
      <c r="J15" s="45"/>
      <c r="K15" s="47"/>
      <c r="M15" s="45"/>
      <c r="N15" s="47"/>
      <c r="P15" s="45"/>
      <c r="Q15" s="47"/>
      <c r="S15" s="45"/>
      <c r="V15" s="45"/>
      <c r="W15" s="47"/>
    </row>
    <row r="16" s="240" customFormat="1" ht="18.75" customHeight="1">
      <c r="A16" s="1" t="s">
        <v>376</v>
      </c>
    </row>
    <row r="17" s="393" customFormat="1" ht="18.75" customHeight="1">
      <c r="A17" s="1" t="s">
        <v>335</v>
      </c>
    </row>
    <row r="18" s="393" customFormat="1" ht="13.5"/>
    <row r="21" ht="13.5">
      <c r="E21" s="199"/>
    </row>
  </sheetData>
  <sheetProtection/>
  <mergeCells count="11">
    <mergeCell ref="J5:L5"/>
    <mergeCell ref="V5:X5"/>
    <mergeCell ref="A4:D4"/>
    <mergeCell ref="P5:R5"/>
    <mergeCell ref="M5:O5"/>
    <mergeCell ref="S5:U5"/>
    <mergeCell ref="D5:F5"/>
    <mergeCell ref="G5:I5"/>
    <mergeCell ref="A5:A6"/>
    <mergeCell ref="B5:B6"/>
    <mergeCell ref="C5:C6"/>
  </mergeCells>
  <printOptions horizontalCentered="1"/>
  <pageMargins left="0.11811023622047245" right="0.11811023622047245" top="0.5511811023622047" bottom="0.31496062992125984" header="0.5118110236220472" footer="0.31496062992125984"/>
  <pageSetup fitToHeight="1" fitToWidth="1" horizontalDpi="300" verticalDpi="300" orientation="landscape" pageOrder="overThenDown" paperSize="9" scale="87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X18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0.6640625" style="59" customWidth="1"/>
    <col min="2" max="2" width="8.10546875" style="59" customWidth="1"/>
    <col min="3" max="3" width="7.77734375" style="59" customWidth="1"/>
    <col min="4" max="6" width="8.88671875" style="59" customWidth="1"/>
    <col min="7" max="9" width="7.77734375" style="59" customWidth="1"/>
    <col min="10" max="12" width="6.77734375" style="59" customWidth="1"/>
    <col min="13" max="15" width="8.88671875" style="59" customWidth="1"/>
    <col min="16" max="16" width="7.77734375" style="59" customWidth="1"/>
    <col min="17" max="17" width="6.6640625" style="59" customWidth="1"/>
    <col min="18" max="18" width="7.5546875" style="59" customWidth="1"/>
    <col min="19" max="16384" width="8.88671875" style="59" customWidth="1"/>
  </cols>
  <sheetData>
    <row r="2" spans="1:50" ht="18.75">
      <c r="A2" s="38" t="s">
        <v>71</v>
      </c>
      <c r="B2" s="40"/>
      <c r="C2" s="42"/>
      <c r="D2" s="48"/>
      <c r="E2" s="40"/>
      <c r="F2" s="40"/>
      <c r="G2" s="40"/>
      <c r="H2" s="40"/>
      <c r="I2" s="40"/>
      <c r="J2" s="40"/>
      <c r="K2" s="41" t="s">
        <v>0</v>
      </c>
      <c r="L2" s="40"/>
      <c r="M2" s="40"/>
      <c r="N2" s="41" t="s">
        <v>0</v>
      </c>
      <c r="O2" s="41"/>
      <c r="P2" s="40"/>
      <c r="Q2" s="41" t="s">
        <v>0</v>
      </c>
      <c r="R2" s="41" t="s">
        <v>0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</row>
    <row r="3" spans="1:50" ht="13.5">
      <c r="A3" s="41"/>
      <c r="B3" s="40"/>
      <c r="C3" s="42"/>
      <c r="D3" s="42"/>
      <c r="E3" s="40"/>
      <c r="F3" s="40"/>
      <c r="G3" s="40"/>
      <c r="H3" s="40"/>
      <c r="I3" s="40"/>
      <c r="J3" s="40"/>
      <c r="K3" s="41"/>
      <c r="L3" s="40"/>
      <c r="M3" s="40"/>
      <c r="N3" s="41"/>
      <c r="O3" s="41"/>
      <c r="P3" s="40"/>
      <c r="Q3" s="41"/>
      <c r="R3" s="41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</row>
    <row r="4" spans="1:50" ht="27" customHeight="1">
      <c r="A4" s="435" t="s">
        <v>336</v>
      </c>
      <c r="B4" s="435"/>
      <c r="C4" s="435"/>
      <c r="D4" s="435"/>
      <c r="E4" s="41" t="s">
        <v>0</v>
      </c>
      <c r="F4" s="41" t="s">
        <v>0</v>
      </c>
      <c r="G4" s="40"/>
      <c r="H4" s="40"/>
      <c r="I4" s="40"/>
      <c r="J4" s="40"/>
      <c r="K4" s="40"/>
      <c r="L4" s="40"/>
      <c r="M4" s="40"/>
      <c r="N4" s="41" t="s">
        <v>0</v>
      </c>
      <c r="O4" s="41"/>
      <c r="P4" s="40"/>
      <c r="Q4" s="41" t="s">
        <v>0</v>
      </c>
      <c r="R4" s="41" t="s">
        <v>0</v>
      </c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</row>
    <row r="5" spans="1:50" ht="27" customHeight="1">
      <c r="A5" s="430" t="s">
        <v>479</v>
      </c>
      <c r="B5" s="436" t="s">
        <v>177</v>
      </c>
      <c r="C5" s="427" t="s">
        <v>7</v>
      </c>
      <c r="D5" s="427" t="s">
        <v>122</v>
      </c>
      <c r="E5" s="427"/>
      <c r="F5" s="427"/>
      <c r="G5" s="427" t="s">
        <v>123</v>
      </c>
      <c r="H5" s="427"/>
      <c r="I5" s="427"/>
      <c r="J5" s="427" t="s">
        <v>408</v>
      </c>
      <c r="K5" s="427"/>
      <c r="L5" s="427"/>
      <c r="M5" s="431" t="s">
        <v>424</v>
      </c>
      <c r="N5" s="427"/>
      <c r="O5" s="436" t="s">
        <v>412</v>
      </c>
      <c r="P5" s="434" t="s">
        <v>190</v>
      </c>
      <c r="Q5" s="434" t="s">
        <v>191</v>
      </c>
      <c r="R5" s="432" t="s">
        <v>411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</row>
    <row r="6" spans="1:50" ht="27" customHeight="1">
      <c r="A6" s="430"/>
      <c r="B6" s="437"/>
      <c r="C6" s="427"/>
      <c r="D6" s="43" t="s">
        <v>1</v>
      </c>
      <c r="E6" s="43" t="s">
        <v>2</v>
      </c>
      <c r="F6" s="43" t="s">
        <v>3</v>
      </c>
      <c r="G6" s="43" t="s">
        <v>1</v>
      </c>
      <c r="H6" s="43" t="s">
        <v>2</v>
      </c>
      <c r="I6" s="43" t="s">
        <v>3</v>
      </c>
      <c r="J6" s="43" t="s">
        <v>1</v>
      </c>
      <c r="K6" s="43" t="s">
        <v>2</v>
      </c>
      <c r="L6" s="43" t="s">
        <v>3</v>
      </c>
      <c r="M6" s="352" t="s">
        <v>9</v>
      </c>
      <c r="N6" s="43" t="s">
        <v>10</v>
      </c>
      <c r="O6" s="437"/>
      <c r="P6" s="417"/>
      <c r="Q6" s="434"/>
      <c r="R6" s="433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</row>
    <row r="7" spans="1:50" ht="24.75" customHeight="1">
      <c r="A7" s="95" t="s">
        <v>236</v>
      </c>
      <c r="B7" s="80">
        <v>11</v>
      </c>
      <c r="C7" s="55">
        <v>277</v>
      </c>
      <c r="D7" s="55">
        <v>6422</v>
      </c>
      <c r="E7" s="55">
        <v>3356</v>
      </c>
      <c r="F7" s="55">
        <v>3066</v>
      </c>
      <c r="G7" s="55">
        <v>425</v>
      </c>
      <c r="H7" s="55">
        <v>58</v>
      </c>
      <c r="I7" s="55">
        <v>367</v>
      </c>
      <c r="J7" s="55">
        <v>53</v>
      </c>
      <c r="K7" s="55">
        <v>13</v>
      </c>
      <c r="L7" s="55">
        <v>40</v>
      </c>
      <c r="M7" s="87">
        <v>1402</v>
      </c>
      <c r="N7" s="55">
        <v>1402</v>
      </c>
      <c r="O7" s="55"/>
      <c r="P7" s="55">
        <v>168</v>
      </c>
      <c r="Q7" s="55">
        <v>92</v>
      </c>
      <c r="R7" s="55">
        <v>276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</row>
    <row r="8" spans="1:50" ht="24.75" customHeight="1">
      <c r="A8" s="95" t="s">
        <v>234</v>
      </c>
      <c r="B8" s="80">
        <v>11</v>
      </c>
      <c r="C8" s="55">
        <v>277</v>
      </c>
      <c r="D8" s="55">
        <v>5884</v>
      </c>
      <c r="E8" s="55">
        <v>3144</v>
      </c>
      <c r="F8" s="55">
        <v>2740</v>
      </c>
      <c r="G8" s="55">
        <v>428</v>
      </c>
      <c r="H8" s="55">
        <v>64</v>
      </c>
      <c r="I8" s="55">
        <v>364</v>
      </c>
      <c r="J8" s="55">
        <v>48</v>
      </c>
      <c r="K8" s="55">
        <v>9</v>
      </c>
      <c r="L8" s="55">
        <v>39</v>
      </c>
      <c r="M8" s="55">
        <v>1354</v>
      </c>
      <c r="N8" s="55">
        <v>1354</v>
      </c>
      <c r="O8" s="55"/>
      <c r="P8" s="55">
        <v>168</v>
      </c>
      <c r="Q8" s="55">
        <v>97</v>
      </c>
      <c r="R8" s="55">
        <v>282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</row>
    <row r="9" spans="1:50" ht="24.75" customHeight="1">
      <c r="A9" s="95" t="s">
        <v>235</v>
      </c>
      <c r="B9" s="80">
        <v>11</v>
      </c>
      <c r="C9" s="55">
        <v>272</v>
      </c>
      <c r="D9" s="55">
        <v>5597</v>
      </c>
      <c r="E9" s="55">
        <v>2994</v>
      </c>
      <c r="F9" s="55">
        <v>2603</v>
      </c>
      <c r="G9" s="55">
        <v>426</v>
      </c>
      <c r="H9" s="55">
        <v>64</v>
      </c>
      <c r="I9" s="55">
        <v>362</v>
      </c>
      <c r="J9" s="55">
        <v>50</v>
      </c>
      <c r="K9" s="55">
        <v>12</v>
      </c>
      <c r="L9" s="55">
        <v>38</v>
      </c>
      <c r="M9" s="55">
        <v>1116</v>
      </c>
      <c r="N9" s="55">
        <v>1116</v>
      </c>
      <c r="O9" s="55"/>
      <c r="P9" s="55">
        <v>167</v>
      </c>
      <c r="Q9" s="55">
        <v>97</v>
      </c>
      <c r="R9" s="55">
        <v>278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</row>
    <row r="10" spans="1:50" ht="24.75" customHeight="1">
      <c r="A10" s="95" t="s">
        <v>245</v>
      </c>
      <c r="B10" s="80">
        <v>11</v>
      </c>
      <c r="C10" s="55">
        <v>268</v>
      </c>
      <c r="D10" s="55">
        <v>5392</v>
      </c>
      <c r="E10" s="55">
        <v>2866</v>
      </c>
      <c r="F10" s="55">
        <v>2526</v>
      </c>
      <c r="G10" s="55">
        <v>414</v>
      </c>
      <c r="H10" s="55">
        <v>67</v>
      </c>
      <c r="I10" s="55">
        <v>347</v>
      </c>
      <c r="J10" s="55">
        <v>47</v>
      </c>
      <c r="K10" s="55">
        <v>10</v>
      </c>
      <c r="L10" s="55">
        <v>37</v>
      </c>
      <c r="M10" s="55">
        <v>963</v>
      </c>
      <c r="N10" s="55">
        <v>963</v>
      </c>
      <c r="O10" s="55"/>
      <c r="P10" s="55">
        <v>167</v>
      </c>
      <c r="Q10" s="55">
        <v>98</v>
      </c>
      <c r="R10" s="55">
        <v>277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</row>
    <row r="11" spans="1:50" ht="24.75" customHeight="1">
      <c r="A11" s="95" t="s">
        <v>289</v>
      </c>
      <c r="B11" s="112">
        <v>11</v>
      </c>
      <c r="C11" s="112">
        <v>245</v>
      </c>
      <c r="D11" s="112">
        <v>5036</v>
      </c>
      <c r="E11" s="112">
        <v>2644</v>
      </c>
      <c r="F11" s="116">
        <v>2392</v>
      </c>
      <c r="G11" s="112">
        <v>404</v>
      </c>
      <c r="H11" s="116">
        <v>65</v>
      </c>
      <c r="I11" s="116">
        <v>339</v>
      </c>
      <c r="J11" s="112">
        <v>42</v>
      </c>
      <c r="K11" s="116">
        <v>11</v>
      </c>
      <c r="L11" s="116">
        <v>31</v>
      </c>
      <c r="M11" s="116">
        <v>1027</v>
      </c>
      <c r="N11" s="116">
        <v>1027</v>
      </c>
      <c r="O11" s="116"/>
      <c r="P11" s="116">
        <v>167</v>
      </c>
      <c r="Q11" s="116">
        <v>98</v>
      </c>
      <c r="R11" s="116">
        <v>252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</row>
    <row r="12" spans="1:50" ht="24.75" customHeight="1">
      <c r="A12" s="95" t="s">
        <v>291</v>
      </c>
      <c r="B12" s="112">
        <v>11</v>
      </c>
      <c r="C12" s="112">
        <v>230</v>
      </c>
      <c r="D12" s="112">
        <v>4758</v>
      </c>
      <c r="E12" s="112">
        <v>2515</v>
      </c>
      <c r="F12" s="116">
        <v>2243</v>
      </c>
      <c r="G12" s="112">
        <v>385</v>
      </c>
      <c r="H12" s="116">
        <v>70</v>
      </c>
      <c r="I12" s="116">
        <v>315</v>
      </c>
      <c r="J12" s="112">
        <v>40</v>
      </c>
      <c r="K12" s="116">
        <v>9</v>
      </c>
      <c r="L12" s="116">
        <v>31</v>
      </c>
      <c r="M12" s="116">
        <v>878</v>
      </c>
      <c r="N12" s="116">
        <v>878</v>
      </c>
      <c r="O12" s="116"/>
      <c r="P12" s="116">
        <v>167</v>
      </c>
      <c r="Q12" s="116">
        <v>98</v>
      </c>
      <c r="R12" s="116">
        <v>252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</row>
    <row r="13" spans="1:50" ht="24.75" customHeight="1">
      <c r="A13" s="95" t="s">
        <v>316</v>
      </c>
      <c r="B13" s="193">
        <v>11</v>
      </c>
      <c r="C13" s="18">
        <v>222</v>
      </c>
      <c r="D13" s="18">
        <f>SUM(E13:F13)</f>
        <v>4570</v>
      </c>
      <c r="E13" s="18">
        <v>2418</v>
      </c>
      <c r="F13" s="271">
        <v>2152</v>
      </c>
      <c r="G13" s="18">
        <f>SUM(H13:I13)</f>
        <v>386</v>
      </c>
      <c r="H13" s="271">
        <v>76</v>
      </c>
      <c r="I13" s="271">
        <v>310</v>
      </c>
      <c r="J13" s="18">
        <f>SUM(K13:L13)</f>
        <v>37</v>
      </c>
      <c r="K13" s="271">
        <v>7</v>
      </c>
      <c r="L13" s="271">
        <v>30</v>
      </c>
      <c r="M13" s="271">
        <v>820</v>
      </c>
      <c r="N13" s="271">
        <v>820</v>
      </c>
      <c r="O13" s="271"/>
      <c r="P13" s="271">
        <v>160</v>
      </c>
      <c r="Q13" s="271">
        <v>99</v>
      </c>
      <c r="R13" s="271">
        <v>245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</row>
    <row r="14" spans="1:50" ht="24.75" customHeight="1">
      <c r="A14" s="267" t="s">
        <v>377</v>
      </c>
      <c r="B14" s="343">
        <v>11</v>
      </c>
      <c r="C14" s="344">
        <v>220</v>
      </c>
      <c r="D14" s="344">
        <v>4417</v>
      </c>
      <c r="E14" s="344">
        <v>2306</v>
      </c>
      <c r="F14" s="345">
        <v>2111</v>
      </c>
      <c r="G14" s="344">
        <v>389</v>
      </c>
      <c r="H14" s="345">
        <v>84</v>
      </c>
      <c r="I14" s="345">
        <v>305</v>
      </c>
      <c r="J14" s="344">
        <v>33</v>
      </c>
      <c r="K14" s="345">
        <v>7</v>
      </c>
      <c r="L14" s="345">
        <v>26</v>
      </c>
      <c r="M14" s="345">
        <v>796</v>
      </c>
      <c r="N14" s="345">
        <v>796</v>
      </c>
      <c r="O14" s="345">
        <v>740</v>
      </c>
      <c r="P14" s="345">
        <v>158</v>
      </c>
      <c r="Q14" s="345">
        <v>100</v>
      </c>
      <c r="R14" s="345">
        <v>326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</row>
    <row r="15" spans="1:19" s="393" customFormat="1" ht="18" customHeight="1">
      <c r="A15" s="41" t="s">
        <v>334</v>
      </c>
      <c r="F15" s="45"/>
      <c r="G15" s="46"/>
      <c r="I15" s="45"/>
      <c r="J15" s="47"/>
      <c r="L15" s="45"/>
      <c r="M15" s="47"/>
      <c r="P15" s="45"/>
      <c r="Q15" s="47"/>
      <c r="S15" s="45"/>
    </row>
    <row r="16" spans="1:18" s="137" customFormat="1" ht="15" customHeight="1">
      <c r="A16" s="1" t="s">
        <v>378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22" s="137" customFormat="1" ht="13.5">
      <c r="A17" s="1" t="s">
        <v>414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</row>
    <row r="18" s="137" customFormat="1" ht="13.5">
      <c r="A18" s="2" t="s">
        <v>338</v>
      </c>
    </row>
    <row r="19" ht="27" customHeight="1"/>
    <row r="20" ht="27" customHeight="1"/>
    <row r="21" ht="27" customHeight="1"/>
    <row r="22" ht="27" customHeight="1"/>
    <row r="23" ht="27" customHeight="1"/>
  </sheetData>
  <sheetProtection/>
  <mergeCells count="12">
    <mergeCell ref="A4:D4"/>
    <mergeCell ref="B5:B6"/>
    <mergeCell ref="A5:A6"/>
    <mergeCell ref="C5:C6"/>
    <mergeCell ref="D5:F5"/>
    <mergeCell ref="O5:O6"/>
    <mergeCell ref="R5:R6"/>
    <mergeCell ref="G5:I5"/>
    <mergeCell ref="J5:L5"/>
    <mergeCell ref="Q5:Q6"/>
    <mergeCell ref="M5:N5"/>
    <mergeCell ref="P5:P6"/>
  </mergeCells>
  <printOptions/>
  <pageMargins left="0.24" right="0.2755905511811024" top="0.984251968503937" bottom="0.984251968503937" header="0.5118110236220472" footer="0.5118110236220472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0"/>
  <sheetViews>
    <sheetView zoomScalePageLayoutView="0" workbookViewId="0" topLeftCell="A1">
      <selection activeCell="A4" sqref="A4:D4"/>
    </sheetView>
  </sheetViews>
  <sheetFormatPr defaultColWidth="8.88671875" defaultRowHeight="13.5"/>
  <cols>
    <col min="1" max="1" width="9.3359375" style="59" customWidth="1"/>
    <col min="2" max="2" width="6.5546875" style="59" customWidth="1"/>
    <col min="3" max="3" width="7.4453125" style="59" customWidth="1"/>
    <col min="4" max="4" width="7.5546875" style="59" customWidth="1"/>
    <col min="5" max="5" width="7.6640625" style="59" customWidth="1"/>
    <col min="6" max="6" width="10.77734375" style="59" customWidth="1"/>
    <col min="7" max="7" width="8.10546875" style="59" customWidth="1"/>
    <col min="8" max="8" width="6.99609375" style="59" customWidth="1"/>
    <col min="9" max="9" width="6.4453125" style="59" customWidth="1"/>
    <col min="10" max="10" width="6.3359375" style="59" customWidth="1"/>
    <col min="11" max="12" width="5.77734375" style="59" customWidth="1"/>
    <col min="13" max="13" width="8.88671875" style="59" customWidth="1"/>
    <col min="14" max="14" width="8.21484375" style="59" customWidth="1"/>
    <col min="15" max="15" width="8.88671875" style="59" customWidth="1"/>
    <col min="16" max="17" width="8.5546875" style="59" customWidth="1"/>
    <col min="18" max="18" width="6.10546875" style="59" customWidth="1"/>
    <col min="19" max="16384" width="8.88671875" style="59" customWidth="1"/>
  </cols>
  <sheetData>
    <row r="2" spans="1:4" ht="27" customHeight="1">
      <c r="A2" s="439" t="s">
        <v>452</v>
      </c>
      <c r="B2" s="439"/>
      <c r="C2" s="439"/>
      <c r="D2" s="439"/>
    </row>
    <row r="4" spans="1:4" ht="26.25" customHeight="1">
      <c r="A4" s="443" t="s">
        <v>453</v>
      </c>
      <c r="B4" s="443"/>
      <c r="C4" s="443"/>
      <c r="D4" s="443"/>
    </row>
    <row r="5" spans="5:18" s="50" customFormat="1" ht="13.5">
      <c r="E5" s="44" t="s">
        <v>0</v>
      </c>
      <c r="F5" s="44" t="s">
        <v>0</v>
      </c>
      <c r="G5" s="44" t="s">
        <v>0</v>
      </c>
      <c r="R5" s="51"/>
    </row>
    <row r="6" spans="1:18" s="54" customFormat="1" ht="18.75" customHeight="1">
      <c r="A6" s="438" t="s">
        <v>336</v>
      </c>
      <c r="B6" s="438"/>
      <c r="C6" s="438"/>
      <c r="D6" s="438"/>
      <c r="E6" s="438"/>
      <c r="F6" s="52"/>
      <c r="G6" s="37"/>
      <c r="H6" s="37"/>
      <c r="I6" s="37"/>
      <c r="J6" s="37"/>
      <c r="K6" s="37"/>
      <c r="L6" s="37"/>
      <c r="M6" s="53"/>
      <c r="N6" s="52"/>
      <c r="O6" s="52"/>
      <c r="R6" s="52" t="s">
        <v>0</v>
      </c>
    </row>
    <row r="7" spans="1:18" s="54" customFormat="1" ht="24.75" customHeight="1">
      <c r="A7" s="446" t="s">
        <v>480</v>
      </c>
      <c r="B7" s="444" t="s">
        <v>13</v>
      </c>
      <c r="C7" s="442" t="s">
        <v>121</v>
      </c>
      <c r="D7" s="441" t="s">
        <v>122</v>
      </c>
      <c r="E7" s="442"/>
      <c r="F7" s="442"/>
      <c r="G7" s="441" t="s">
        <v>123</v>
      </c>
      <c r="H7" s="442"/>
      <c r="I7" s="442"/>
      <c r="J7" s="442" t="s">
        <v>408</v>
      </c>
      <c r="K7" s="442"/>
      <c r="L7" s="442"/>
      <c r="M7" s="442" t="s">
        <v>425</v>
      </c>
      <c r="N7" s="442"/>
      <c r="O7" s="442" t="s">
        <v>124</v>
      </c>
      <c r="P7" s="434" t="s">
        <v>468</v>
      </c>
      <c r="Q7" s="434" t="s">
        <v>469</v>
      </c>
      <c r="R7" s="440" t="s">
        <v>411</v>
      </c>
    </row>
    <row r="8" spans="1:18" s="54" customFormat="1" ht="24.75" customHeight="1">
      <c r="A8" s="446"/>
      <c r="B8" s="444"/>
      <c r="C8" s="445"/>
      <c r="D8" s="92"/>
      <c r="E8" s="161" t="s">
        <v>2</v>
      </c>
      <c r="F8" s="160" t="s">
        <v>3</v>
      </c>
      <c r="G8" s="92"/>
      <c r="H8" s="161" t="s">
        <v>112</v>
      </c>
      <c r="I8" s="39" t="s">
        <v>3</v>
      </c>
      <c r="J8" s="39" t="s">
        <v>1</v>
      </c>
      <c r="K8" s="39" t="s">
        <v>112</v>
      </c>
      <c r="L8" s="39" t="s">
        <v>3</v>
      </c>
      <c r="M8" s="39" t="s">
        <v>8</v>
      </c>
      <c r="N8" s="39" t="s">
        <v>14</v>
      </c>
      <c r="O8" s="442"/>
      <c r="P8" s="417"/>
      <c r="Q8" s="434"/>
      <c r="R8" s="440"/>
    </row>
    <row r="9" spans="1:19" s="54" customFormat="1" ht="21.75" customHeight="1">
      <c r="A9" s="120" t="s">
        <v>125</v>
      </c>
      <c r="B9" s="55">
        <v>4</v>
      </c>
      <c r="C9" s="55">
        <v>64</v>
      </c>
      <c r="D9" s="55">
        <v>2004</v>
      </c>
      <c r="E9" s="55">
        <v>697</v>
      </c>
      <c r="F9" s="55">
        <v>1307</v>
      </c>
      <c r="G9" s="55">
        <v>134</v>
      </c>
      <c r="H9" s="55">
        <v>30</v>
      </c>
      <c r="I9" s="55">
        <v>104</v>
      </c>
      <c r="J9" s="55">
        <v>14</v>
      </c>
      <c r="K9" s="55">
        <v>6</v>
      </c>
      <c r="L9" s="87">
        <v>8</v>
      </c>
      <c r="M9" s="55">
        <v>779</v>
      </c>
      <c r="N9" s="55">
        <v>776</v>
      </c>
      <c r="O9" s="55">
        <v>631</v>
      </c>
      <c r="P9" s="55">
        <v>75</v>
      </c>
      <c r="Q9" s="55">
        <v>36</v>
      </c>
      <c r="R9" s="55">
        <v>69</v>
      </c>
      <c r="S9" s="40"/>
    </row>
    <row r="10" spans="1:19" s="54" customFormat="1" ht="21.75" customHeight="1">
      <c r="A10" s="120" t="s">
        <v>231</v>
      </c>
      <c r="B10" s="55">
        <v>4</v>
      </c>
      <c r="C10" s="55">
        <v>64</v>
      </c>
      <c r="D10" s="55">
        <v>1891</v>
      </c>
      <c r="E10" s="55">
        <v>616</v>
      </c>
      <c r="F10" s="55">
        <v>1275</v>
      </c>
      <c r="G10" s="55">
        <v>137</v>
      </c>
      <c r="H10" s="55">
        <v>31</v>
      </c>
      <c r="I10" s="55">
        <v>106</v>
      </c>
      <c r="J10" s="55">
        <v>13</v>
      </c>
      <c r="K10" s="55">
        <v>5</v>
      </c>
      <c r="L10" s="55">
        <v>8</v>
      </c>
      <c r="M10" s="55">
        <v>701</v>
      </c>
      <c r="N10" s="55">
        <v>701</v>
      </c>
      <c r="O10" s="55">
        <v>583</v>
      </c>
      <c r="P10" s="55">
        <v>75</v>
      </c>
      <c r="Q10" s="55">
        <v>36</v>
      </c>
      <c r="R10" s="55">
        <v>64</v>
      </c>
      <c r="S10" s="40"/>
    </row>
    <row r="11" spans="1:19" s="54" customFormat="1" ht="21.75" customHeight="1">
      <c r="A11" s="120" t="s">
        <v>222</v>
      </c>
      <c r="B11" s="55">
        <v>4</v>
      </c>
      <c r="C11" s="55">
        <v>62</v>
      </c>
      <c r="D11" s="55">
        <f>SUM(E11:F11)</f>
        <v>1698</v>
      </c>
      <c r="E11" s="55">
        <f>1698-1134</f>
        <v>564</v>
      </c>
      <c r="F11" s="55">
        <v>1134</v>
      </c>
      <c r="G11" s="55">
        <f>SUM(H11:I11)</f>
        <v>131</v>
      </c>
      <c r="H11" s="55">
        <f>131-104</f>
        <v>27</v>
      </c>
      <c r="I11" s="55">
        <v>104</v>
      </c>
      <c r="J11" s="55">
        <f>SUM(K11:L11)</f>
        <v>13</v>
      </c>
      <c r="K11" s="55">
        <f>13-7</f>
        <v>6</v>
      </c>
      <c r="L11" s="55">
        <v>7</v>
      </c>
      <c r="M11" s="55">
        <v>674</v>
      </c>
      <c r="N11" s="55">
        <v>673</v>
      </c>
      <c r="O11" s="55">
        <v>481</v>
      </c>
      <c r="P11" s="55">
        <v>75</v>
      </c>
      <c r="Q11" s="55">
        <v>36</v>
      </c>
      <c r="R11" s="55">
        <v>62</v>
      </c>
      <c r="S11" s="40"/>
    </row>
    <row r="12" spans="1:19" s="54" customFormat="1" ht="21.75" customHeight="1">
      <c r="A12" s="120" t="s">
        <v>245</v>
      </c>
      <c r="B12" s="55">
        <v>4</v>
      </c>
      <c r="C12" s="55">
        <v>60</v>
      </c>
      <c r="D12" s="55">
        <v>1491</v>
      </c>
      <c r="E12" s="55">
        <v>548</v>
      </c>
      <c r="F12" s="55">
        <v>943</v>
      </c>
      <c r="G12" s="55">
        <v>132</v>
      </c>
      <c r="H12" s="55">
        <v>31</v>
      </c>
      <c r="I12" s="55">
        <v>101</v>
      </c>
      <c r="J12" s="55">
        <v>14</v>
      </c>
      <c r="K12" s="55">
        <v>7</v>
      </c>
      <c r="L12" s="55">
        <v>7</v>
      </c>
      <c r="M12" s="55">
        <v>613</v>
      </c>
      <c r="N12" s="55">
        <v>608</v>
      </c>
      <c r="O12" s="55">
        <v>415</v>
      </c>
      <c r="P12" s="55">
        <v>75</v>
      </c>
      <c r="Q12" s="55">
        <v>36</v>
      </c>
      <c r="R12" s="55">
        <v>60</v>
      </c>
      <c r="S12" s="40"/>
    </row>
    <row r="13" spans="1:19" s="54" customFormat="1" ht="21.75" customHeight="1">
      <c r="A13" s="120" t="s">
        <v>292</v>
      </c>
      <c r="B13" s="55">
        <v>4</v>
      </c>
      <c r="C13" s="55">
        <v>57</v>
      </c>
      <c r="D13" s="55">
        <v>1346</v>
      </c>
      <c r="E13" s="55">
        <v>539</v>
      </c>
      <c r="F13" s="55">
        <v>807</v>
      </c>
      <c r="G13" s="55">
        <v>135</v>
      </c>
      <c r="H13" s="55">
        <v>36</v>
      </c>
      <c r="I13" s="55">
        <v>99</v>
      </c>
      <c r="J13" s="55">
        <v>14</v>
      </c>
      <c r="K13" s="55">
        <v>7</v>
      </c>
      <c r="L13" s="55">
        <v>7</v>
      </c>
      <c r="M13" s="55">
        <v>581</v>
      </c>
      <c r="N13" s="55">
        <v>581</v>
      </c>
      <c r="O13" s="55">
        <v>426</v>
      </c>
      <c r="P13" s="55">
        <v>75</v>
      </c>
      <c r="Q13" s="55">
        <v>36</v>
      </c>
      <c r="R13" s="55">
        <v>58</v>
      </c>
      <c r="S13" s="40"/>
    </row>
    <row r="14" spans="1:19" s="54" customFormat="1" ht="21.75" customHeight="1">
      <c r="A14" s="120" t="s">
        <v>291</v>
      </c>
      <c r="B14" s="112">
        <v>4</v>
      </c>
      <c r="C14" s="112">
        <v>55</v>
      </c>
      <c r="D14" s="112">
        <v>1230</v>
      </c>
      <c r="E14" s="112">
        <v>494</v>
      </c>
      <c r="F14" s="112">
        <v>736</v>
      </c>
      <c r="G14" s="112">
        <v>125</v>
      </c>
      <c r="H14" s="112">
        <v>31</v>
      </c>
      <c r="I14" s="112">
        <v>94</v>
      </c>
      <c r="J14" s="112">
        <v>15</v>
      </c>
      <c r="K14" s="112">
        <v>8</v>
      </c>
      <c r="L14" s="112">
        <v>7</v>
      </c>
      <c r="M14" s="112">
        <v>499</v>
      </c>
      <c r="N14" s="112">
        <v>496</v>
      </c>
      <c r="O14" s="112">
        <v>389</v>
      </c>
      <c r="P14" s="112">
        <v>75</v>
      </c>
      <c r="Q14" s="112">
        <v>36</v>
      </c>
      <c r="R14" s="112">
        <v>55</v>
      </c>
      <c r="S14" s="40"/>
    </row>
    <row r="15" spans="1:19" s="54" customFormat="1" ht="21.75" customHeight="1">
      <c r="A15" s="120" t="s">
        <v>316</v>
      </c>
      <c r="B15" s="193">
        <v>4</v>
      </c>
      <c r="C15" s="18">
        <v>53</v>
      </c>
      <c r="D15" s="18">
        <f>SUM(E15:F15)</f>
        <v>1188</v>
      </c>
      <c r="E15" s="18">
        <v>488</v>
      </c>
      <c r="F15" s="18">
        <v>700</v>
      </c>
      <c r="G15" s="18">
        <f>SUM(H15:I15)</f>
        <v>136</v>
      </c>
      <c r="H15" s="18">
        <v>35</v>
      </c>
      <c r="I15" s="18">
        <v>101</v>
      </c>
      <c r="J15" s="18">
        <f>SUM(K15:L15)</f>
        <v>17</v>
      </c>
      <c r="K15" s="18">
        <v>9</v>
      </c>
      <c r="L15" s="18">
        <v>8</v>
      </c>
      <c r="M15" s="18">
        <v>413</v>
      </c>
      <c r="N15" s="18">
        <v>409</v>
      </c>
      <c r="O15" s="168">
        <v>352</v>
      </c>
      <c r="P15" s="168">
        <v>75</v>
      </c>
      <c r="Q15" s="18">
        <v>36</v>
      </c>
      <c r="R15" s="168">
        <v>56</v>
      </c>
      <c r="S15" s="40"/>
    </row>
    <row r="16" spans="1:19" s="54" customFormat="1" ht="21.75" customHeight="1">
      <c r="A16" s="273" t="s">
        <v>377</v>
      </c>
      <c r="B16" s="343">
        <v>4</v>
      </c>
      <c r="C16" s="344">
        <v>53</v>
      </c>
      <c r="D16" s="344">
        <v>1139</v>
      </c>
      <c r="E16" s="344">
        <v>497</v>
      </c>
      <c r="F16" s="344">
        <v>642</v>
      </c>
      <c r="G16" s="344">
        <v>146</v>
      </c>
      <c r="H16" s="344">
        <v>34</v>
      </c>
      <c r="I16" s="344">
        <v>112</v>
      </c>
      <c r="J16" s="344">
        <v>16</v>
      </c>
      <c r="K16" s="344">
        <v>9</v>
      </c>
      <c r="L16" s="344">
        <v>7</v>
      </c>
      <c r="M16" s="344">
        <v>432</v>
      </c>
      <c r="N16" s="344">
        <v>429</v>
      </c>
      <c r="O16" s="347">
        <v>382</v>
      </c>
      <c r="P16" s="347">
        <v>74</v>
      </c>
      <c r="Q16" s="344">
        <v>36</v>
      </c>
      <c r="R16" s="347">
        <v>109</v>
      </c>
      <c r="S16" s="40"/>
    </row>
    <row r="17" spans="1:20" s="393" customFormat="1" ht="20.25" customHeight="1">
      <c r="A17" s="41" t="s">
        <v>334</v>
      </c>
      <c r="F17" s="45"/>
      <c r="G17" s="46"/>
      <c r="J17" s="45"/>
      <c r="K17" s="47"/>
      <c r="L17" s="47"/>
      <c r="N17" s="45"/>
      <c r="O17" s="47"/>
      <c r="Q17" s="45"/>
      <c r="R17" s="47"/>
      <c r="T17" s="45"/>
    </row>
    <row r="18" spans="1:17" s="240" customFormat="1" ht="15" customHeight="1">
      <c r="A18" s="1" t="s">
        <v>413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20" s="240" customFormat="1" ht="13.5">
      <c r="A19" s="1" t="s">
        <v>414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</row>
    <row r="20" s="240" customFormat="1" ht="13.5">
      <c r="A20" s="2" t="s">
        <v>338</v>
      </c>
    </row>
  </sheetData>
  <sheetProtection/>
  <mergeCells count="14">
    <mergeCell ref="B7:B8"/>
    <mergeCell ref="C7:C8"/>
    <mergeCell ref="D7:F7"/>
    <mergeCell ref="A7:A8"/>
    <mergeCell ref="A6:E6"/>
    <mergeCell ref="A2:D2"/>
    <mergeCell ref="R7:R8"/>
    <mergeCell ref="G7:I7"/>
    <mergeCell ref="J7:L7"/>
    <mergeCell ref="M7:N7"/>
    <mergeCell ref="Q7:Q8"/>
    <mergeCell ref="A4:D4"/>
    <mergeCell ref="O7:O8"/>
    <mergeCell ref="P7:P8"/>
  </mergeCells>
  <printOptions/>
  <pageMargins left="0.23" right="0.15748031496062992" top="0.6299212598425197" bottom="0.5118110236220472" header="0.5118110236220472" footer="0.5118110236220472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9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1" width="9.3359375" style="59" customWidth="1"/>
    <col min="2" max="2" width="5.99609375" style="59" customWidth="1"/>
    <col min="3" max="3" width="6.6640625" style="59" customWidth="1"/>
    <col min="4" max="6" width="8.88671875" style="59" customWidth="1"/>
    <col min="7" max="9" width="7.5546875" style="59" customWidth="1"/>
    <col min="10" max="10" width="6.3359375" style="59" customWidth="1"/>
    <col min="11" max="12" width="5.77734375" style="59" customWidth="1"/>
    <col min="13" max="16" width="8.88671875" style="59" customWidth="1"/>
    <col min="17" max="18" width="7.10546875" style="59" customWidth="1"/>
    <col min="19" max="16384" width="8.88671875" style="59" customWidth="1"/>
  </cols>
  <sheetData>
    <row r="2" spans="1:4" ht="26.25" customHeight="1">
      <c r="A2" s="443" t="s">
        <v>92</v>
      </c>
      <c r="B2" s="443"/>
      <c r="C2" s="443"/>
      <c r="D2" s="443"/>
    </row>
    <row r="3" spans="5:18" s="50" customFormat="1" ht="13.5">
      <c r="E3" s="44" t="s">
        <v>0</v>
      </c>
      <c r="F3" s="44" t="s">
        <v>0</v>
      </c>
      <c r="G3" s="44" t="s">
        <v>0</v>
      </c>
      <c r="R3" s="51"/>
    </row>
    <row r="4" spans="1:18" s="54" customFormat="1" ht="18.75" customHeight="1">
      <c r="A4" s="438" t="s">
        <v>336</v>
      </c>
      <c r="B4" s="438"/>
      <c r="C4" s="438"/>
      <c r="D4" s="438"/>
      <c r="E4" s="37"/>
      <c r="F4" s="52"/>
      <c r="G4" s="37"/>
      <c r="H4" s="37"/>
      <c r="I4" s="37"/>
      <c r="J4" s="37"/>
      <c r="K4" s="37"/>
      <c r="L4" s="37"/>
      <c r="M4" s="53"/>
      <c r="N4" s="52"/>
      <c r="O4" s="52"/>
      <c r="R4" s="52" t="s">
        <v>0</v>
      </c>
    </row>
    <row r="5" spans="1:18" s="54" customFormat="1" ht="24.75" customHeight="1">
      <c r="A5" s="446" t="s">
        <v>480</v>
      </c>
      <c r="B5" s="444" t="s">
        <v>13</v>
      </c>
      <c r="C5" s="442" t="s">
        <v>88</v>
      </c>
      <c r="D5" s="442" t="s">
        <v>89</v>
      </c>
      <c r="E5" s="442"/>
      <c r="F5" s="442"/>
      <c r="G5" s="442" t="s">
        <v>90</v>
      </c>
      <c r="H5" s="442"/>
      <c r="I5" s="442"/>
      <c r="J5" s="442" t="s">
        <v>408</v>
      </c>
      <c r="K5" s="442"/>
      <c r="L5" s="442"/>
      <c r="M5" s="442" t="s">
        <v>425</v>
      </c>
      <c r="N5" s="442"/>
      <c r="O5" s="442" t="s">
        <v>91</v>
      </c>
      <c r="P5" s="434" t="s">
        <v>190</v>
      </c>
      <c r="Q5" s="434" t="s">
        <v>191</v>
      </c>
      <c r="R5" s="440" t="s">
        <v>411</v>
      </c>
    </row>
    <row r="6" spans="1:18" s="54" customFormat="1" ht="24.75" customHeight="1">
      <c r="A6" s="446"/>
      <c r="B6" s="444"/>
      <c r="C6" s="442"/>
      <c r="D6" s="39" t="s">
        <v>1</v>
      </c>
      <c r="E6" s="39" t="s">
        <v>2</v>
      </c>
      <c r="F6" s="39" t="s">
        <v>3</v>
      </c>
      <c r="G6" s="39" t="s">
        <v>1</v>
      </c>
      <c r="H6" s="39" t="s">
        <v>112</v>
      </c>
      <c r="I6" s="39" t="s">
        <v>3</v>
      </c>
      <c r="J6" s="39" t="s">
        <v>1</v>
      </c>
      <c r="K6" s="39" t="s">
        <v>112</v>
      </c>
      <c r="L6" s="39" t="s">
        <v>3</v>
      </c>
      <c r="M6" s="39" t="s">
        <v>8</v>
      </c>
      <c r="N6" s="39" t="s">
        <v>14</v>
      </c>
      <c r="O6" s="442"/>
      <c r="P6" s="417"/>
      <c r="Q6" s="434"/>
      <c r="R6" s="440"/>
    </row>
    <row r="7" spans="1:19" s="54" customFormat="1" ht="21.75" customHeight="1">
      <c r="A7" s="111" t="s">
        <v>236</v>
      </c>
      <c r="B7" s="117">
        <v>4</v>
      </c>
      <c r="C7" s="117">
        <v>76</v>
      </c>
      <c r="D7" s="117">
        <v>2581</v>
      </c>
      <c r="E7" s="117">
        <v>1735</v>
      </c>
      <c r="F7" s="117">
        <v>846</v>
      </c>
      <c r="G7" s="117">
        <v>143</v>
      </c>
      <c r="H7" s="117">
        <v>81</v>
      </c>
      <c r="I7" s="117">
        <v>62</v>
      </c>
      <c r="J7" s="117">
        <v>15</v>
      </c>
      <c r="K7" s="117">
        <v>11</v>
      </c>
      <c r="L7" s="103">
        <v>4</v>
      </c>
      <c r="M7" s="117">
        <v>1000</v>
      </c>
      <c r="N7" s="117">
        <v>995</v>
      </c>
      <c r="O7" s="117">
        <v>816</v>
      </c>
      <c r="P7" s="117">
        <v>52</v>
      </c>
      <c r="Q7" s="117">
        <v>29</v>
      </c>
      <c r="R7" s="117">
        <v>77</v>
      </c>
      <c r="S7" s="40"/>
    </row>
    <row r="8" spans="1:19" s="54" customFormat="1" ht="21.75" customHeight="1">
      <c r="A8" s="111" t="s">
        <v>234</v>
      </c>
      <c r="B8" s="112">
        <v>4</v>
      </c>
      <c r="C8" s="112">
        <v>76</v>
      </c>
      <c r="D8" s="112">
        <v>2410</v>
      </c>
      <c r="E8" s="112">
        <v>1614</v>
      </c>
      <c r="F8" s="112">
        <v>796</v>
      </c>
      <c r="G8" s="112">
        <v>147</v>
      </c>
      <c r="H8" s="112">
        <v>77</v>
      </c>
      <c r="I8" s="112">
        <v>70</v>
      </c>
      <c r="J8" s="112">
        <v>15</v>
      </c>
      <c r="K8" s="112">
        <v>12</v>
      </c>
      <c r="L8" s="104">
        <v>3</v>
      </c>
      <c r="M8" s="112">
        <v>929</v>
      </c>
      <c r="N8" s="112">
        <v>927</v>
      </c>
      <c r="O8" s="112">
        <v>780</v>
      </c>
      <c r="P8" s="112">
        <v>46</v>
      </c>
      <c r="Q8" s="112">
        <v>29</v>
      </c>
      <c r="R8" s="112">
        <v>77</v>
      </c>
      <c r="S8" s="40"/>
    </row>
    <row r="9" spans="1:19" s="54" customFormat="1" ht="21.75" customHeight="1">
      <c r="A9" s="111" t="s">
        <v>235</v>
      </c>
      <c r="B9" s="112">
        <v>4</v>
      </c>
      <c r="C9" s="112">
        <v>74</v>
      </c>
      <c r="D9" s="112">
        <v>2219</v>
      </c>
      <c r="E9" s="112">
        <v>1493</v>
      </c>
      <c r="F9" s="112">
        <v>726</v>
      </c>
      <c r="G9" s="112">
        <v>142</v>
      </c>
      <c r="H9" s="112">
        <v>74</v>
      </c>
      <c r="I9" s="112">
        <v>68</v>
      </c>
      <c r="J9" s="112">
        <v>15</v>
      </c>
      <c r="K9" s="112">
        <v>11</v>
      </c>
      <c r="L9" s="104">
        <v>4</v>
      </c>
      <c r="M9" s="112">
        <v>818</v>
      </c>
      <c r="N9" s="113">
        <v>817</v>
      </c>
      <c r="O9" s="112">
        <v>649</v>
      </c>
      <c r="P9" s="112">
        <v>9</v>
      </c>
      <c r="Q9" s="112">
        <v>29</v>
      </c>
      <c r="R9" s="112">
        <v>76</v>
      </c>
      <c r="S9" s="40"/>
    </row>
    <row r="10" spans="1:19" s="54" customFormat="1" ht="21.75" customHeight="1">
      <c r="A10" s="111" t="s">
        <v>245</v>
      </c>
      <c r="B10" s="112">
        <v>4</v>
      </c>
      <c r="C10" s="112">
        <v>71</v>
      </c>
      <c r="D10" s="112">
        <v>1974</v>
      </c>
      <c r="E10" s="112">
        <v>1327</v>
      </c>
      <c r="F10" s="112">
        <v>647</v>
      </c>
      <c r="G10" s="112">
        <v>138</v>
      </c>
      <c r="H10" s="112">
        <v>67</v>
      </c>
      <c r="I10" s="112">
        <v>71</v>
      </c>
      <c r="J10" s="112">
        <v>15</v>
      </c>
      <c r="K10" s="112">
        <v>10</v>
      </c>
      <c r="L10" s="104">
        <v>5</v>
      </c>
      <c r="M10" s="112">
        <v>789</v>
      </c>
      <c r="N10" s="113">
        <v>786</v>
      </c>
      <c r="O10" s="112">
        <v>571</v>
      </c>
      <c r="P10" s="112">
        <v>11</v>
      </c>
      <c r="Q10" s="113">
        <v>29</v>
      </c>
      <c r="R10" s="112">
        <v>72</v>
      </c>
      <c r="S10" s="40"/>
    </row>
    <row r="11" spans="1:19" s="54" customFormat="1" ht="21.75" customHeight="1">
      <c r="A11" s="111" t="s">
        <v>289</v>
      </c>
      <c r="B11" s="112">
        <v>4</v>
      </c>
      <c r="C11" s="112">
        <v>67</v>
      </c>
      <c r="D11" s="112">
        <v>1799</v>
      </c>
      <c r="E11" s="112">
        <v>1203</v>
      </c>
      <c r="F11" s="112">
        <v>596</v>
      </c>
      <c r="G11" s="112">
        <v>128</v>
      </c>
      <c r="H11" s="112">
        <v>66</v>
      </c>
      <c r="I11" s="112">
        <v>62</v>
      </c>
      <c r="J11" s="112">
        <v>15</v>
      </c>
      <c r="K11" s="112">
        <v>10</v>
      </c>
      <c r="L11" s="104">
        <v>5</v>
      </c>
      <c r="M11" s="112">
        <v>757</v>
      </c>
      <c r="N11" s="113">
        <v>754</v>
      </c>
      <c r="O11" s="112">
        <v>594</v>
      </c>
      <c r="P11" s="112">
        <v>13</v>
      </c>
      <c r="Q11" s="113">
        <v>30</v>
      </c>
      <c r="R11" s="112">
        <v>67</v>
      </c>
      <c r="S11" s="40"/>
    </row>
    <row r="12" spans="1:19" s="54" customFormat="1" ht="21.75" customHeight="1">
      <c r="A12" s="111" t="s">
        <v>291</v>
      </c>
      <c r="B12" s="112">
        <v>4</v>
      </c>
      <c r="C12" s="112">
        <v>65</v>
      </c>
      <c r="D12" s="112">
        <v>1667</v>
      </c>
      <c r="E12" s="112">
        <v>1082</v>
      </c>
      <c r="F12" s="112">
        <v>585</v>
      </c>
      <c r="G12" s="112">
        <v>128</v>
      </c>
      <c r="H12" s="112">
        <v>61</v>
      </c>
      <c r="I12" s="112">
        <v>67</v>
      </c>
      <c r="J12" s="112">
        <v>15</v>
      </c>
      <c r="K12" s="112">
        <v>10</v>
      </c>
      <c r="L12" s="104">
        <v>5</v>
      </c>
      <c r="M12" s="112">
        <v>634</v>
      </c>
      <c r="N12" s="113">
        <v>632</v>
      </c>
      <c r="O12" s="112">
        <v>511</v>
      </c>
      <c r="P12" s="112">
        <v>17</v>
      </c>
      <c r="Q12" s="113">
        <v>30</v>
      </c>
      <c r="R12" s="112">
        <v>65</v>
      </c>
      <c r="S12" s="40"/>
    </row>
    <row r="13" spans="1:19" s="54" customFormat="1" ht="21.75" customHeight="1">
      <c r="A13" s="111" t="s">
        <v>316</v>
      </c>
      <c r="B13" s="193">
        <v>3</v>
      </c>
      <c r="C13" s="18">
        <v>60</v>
      </c>
      <c r="D13" s="18">
        <f>SUM(E13:F13)</f>
        <v>1571</v>
      </c>
      <c r="E13" s="18">
        <v>1014</v>
      </c>
      <c r="F13" s="18">
        <v>557</v>
      </c>
      <c r="G13" s="18">
        <f>SUM(H13:I13)</f>
        <v>116</v>
      </c>
      <c r="H13" s="18">
        <v>54</v>
      </c>
      <c r="I13" s="18">
        <v>62</v>
      </c>
      <c r="J13" s="18">
        <f>SUM(K13:L13)</f>
        <v>13</v>
      </c>
      <c r="K13" s="18">
        <v>11</v>
      </c>
      <c r="L13" s="99">
        <v>2</v>
      </c>
      <c r="M13" s="18">
        <v>435</v>
      </c>
      <c r="N13" s="168">
        <v>433</v>
      </c>
      <c r="O13" s="18">
        <v>469</v>
      </c>
      <c r="P13" s="65">
        <v>13</v>
      </c>
      <c r="Q13" s="64">
        <v>23</v>
      </c>
      <c r="R13" s="65">
        <v>50</v>
      </c>
      <c r="S13" s="40"/>
    </row>
    <row r="14" spans="1:19" s="54" customFormat="1" ht="21.75" customHeight="1">
      <c r="A14" s="274" t="s">
        <v>377</v>
      </c>
      <c r="B14" s="343">
        <v>3</v>
      </c>
      <c r="C14" s="344">
        <v>57</v>
      </c>
      <c r="D14" s="344">
        <v>1421</v>
      </c>
      <c r="E14" s="344">
        <v>907</v>
      </c>
      <c r="F14" s="344">
        <v>514</v>
      </c>
      <c r="G14" s="344">
        <v>118</v>
      </c>
      <c r="H14" s="344">
        <v>52</v>
      </c>
      <c r="I14" s="344">
        <v>66</v>
      </c>
      <c r="J14" s="344">
        <v>12</v>
      </c>
      <c r="K14" s="344">
        <v>10</v>
      </c>
      <c r="L14" s="346">
        <v>2</v>
      </c>
      <c r="M14" s="344">
        <v>581</v>
      </c>
      <c r="N14" s="347">
        <v>579</v>
      </c>
      <c r="O14" s="344">
        <v>435</v>
      </c>
      <c r="P14" s="344">
        <v>13</v>
      </c>
      <c r="Q14" s="347">
        <v>23</v>
      </c>
      <c r="R14" s="344">
        <v>84</v>
      </c>
      <c r="S14" s="40"/>
    </row>
    <row r="15" spans="2:19" s="47" customFormat="1" ht="12.75" customHeight="1">
      <c r="B15" s="7"/>
      <c r="C15" s="7"/>
      <c r="D15" s="96"/>
      <c r="E15" s="7"/>
      <c r="F15" s="7"/>
      <c r="G15" s="96"/>
      <c r="H15" s="7"/>
      <c r="I15" s="7"/>
      <c r="J15" s="96"/>
      <c r="K15" s="7"/>
      <c r="L15" s="7"/>
      <c r="M15" s="7"/>
      <c r="N15" s="127"/>
      <c r="O15" s="7"/>
      <c r="P15" s="128"/>
      <c r="Q15" s="129"/>
      <c r="R15" s="66"/>
      <c r="S15" s="49"/>
    </row>
    <row r="16" spans="1:20" s="393" customFormat="1" ht="18" customHeight="1">
      <c r="A16" s="41" t="s">
        <v>334</v>
      </c>
      <c r="F16" s="45"/>
      <c r="G16" s="46"/>
      <c r="J16" s="45"/>
      <c r="K16" s="47"/>
      <c r="L16" s="47"/>
      <c r="N16" s="45"/>
      <c r="O16" s="47"/>
      <c r="Q16" s="45"/>
      <c r="R16" s="47"/>
      <c r="T16" s="45"/>
    </row>
    <row r="17" spans="1:17" s="240" customFormat="1" ht="15" customHeight="1">
      <c r="A17" s="1" t="s">
        <v>376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20" s="240" customFormat="1" ht="13.5">
      <c r="A18" s="1" t="s">
        <v>415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</row>
    <row r="19" s="240" customFormat="1" ht="13.5">
      <c r="A19" s="2" t="s">
        <v>338</v>
      </c>
    </row>
    <row r="20" s="393" customFormat="1" ht="13.5"/>
  </sheetData>
  <sheetProtection/>
  <mergeCells count="13">
    <mergeCell ref="R5:R6"/>
    <mergeCell ref="G5:I5"/>
    <mergeCell ref="J5:L5"/>
    <mergeCell ref="M5:N5"/>
    <mergeCell ref="Q5:Q6"/>
    <mergeCell ref="P5:P6"/>
    <mergeCell ref="A2:D2"/>
    <mergeCell ref="O5:O6"/>
    <mergeCell ref="B5:B6"/>
    <mergeCell ref="C5:C6"/>
    <mergeCell ref="D5:F5"/>
    <mergeCell ref="A5:A6"/>
    <mergeCell ref="A4:D4"/>
  </mergeCells>
  <printOptions/>
  <pageMargins left="0.22" right="0.11811023622047245" top="0.6299212598425197" bottom="0.5118110236220472" header="0.5118110236220472" footer="0.5118110236220472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">
      <selection activeCell="A4" sqref="A4:IV4"/>
    </sheetView>
  </sheetViews>
  <sheetFormatPr defaultColWidth="8.88671875" defaultRowHeight="13.5"/>
  <cols>
    <col min="1" max="1" width="11.21484375" style="138" customWidth="1"/>
    <col min="2" max="2" width="7.88671875" style="138" customWidth="1"/>
    <col min="3" max="3" width="8.10546875" style="138" customWidth="1"/>
    <col min="4" max="19" width="8.3359375" style="138" customWidth="1"/>
    <col min="20" max="16384" width="8.88671875" style="138" customWidth="1"/>
  </cols>
  <sheetData>
    <row r="2" spans="1:4" s="15" customFormat="1" ht="27" customHeight="1">
      <c r="A2" s="439" t="s">
        <v>454</v>
      </c>
      <c r="B2" s="439"/>
      <c r="C2" s="439"/>
      <c r="D2" s="439"/>
    </row>
    <row r="3" spans="2:19" ht="10.5" customHeight="1">
      <c r="B3" s="2"/>
      <c r="C3" s="2"/>
      <c r="D3" s="2"/>
      <c r="E3" s="1" t="s">
        <v>0</v>
      </c>
      <c r="F3" s="1" t="s">
        <v>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="443" customFormat="1" ht="26.25" customHeight="1">
      <c r="A4" s="443" t="s">
        <v>455</v>
      </c>
    </row>
    <row r="5" spans="5:18" s="50" customFormat="1" ht="13.5">
      <c r="E5" s="44" t="s">
        <v>0</v>
      </c>
      <c r="F5" s="44" t="s">
        <v>0</v>
      </c>
      <c r="G5" s="44" t="s">
        <v>0</v>
      </c>
      <c r="R5" s="51"/>
    </row>
    <row r="6" spans="1:19" ht="21" customHeight="1">
      <c r="A6" s="153" t="s">
        <v>336</v>
      </c>
      <c r="B6" s="1"/>
      <c r="C6" s="1" t="s">
        <v>0</v>
      </c>
      <c r="D6" s="1"/>
      <c r="E6" s="3"/>
      <c r="F6" s="1"/>
      <c r="G6" s="3"/>
      <c r="H6" s="3"/>
      <c r="I6" s="3"/>
      <c r="J6" s="12"/>
      <c r="K6" s="1"/>
      <c r="L6" s="1"/>
      <c r="M6" s="12"/>
      <c r="N6" s="1"/>
      <c r="O6" s="12"/>
      <c r="P6" s="1"/>
      <c r="Q6" s="2"/>
      <c r="R6" s="2"/>
      <c r="S6" s="1"/>
    </row>
    <row r="7" spans="1:19" ht="19.5" customHeight="1">
      <c r="A7" s="418" t="s">
        <v>481</v>
      </c>
      <c r="B7" s="450" t="s">
        <v>13</v>
      </c>
      <c r="C7" s="417" t="s">
        <v>7</v>
      </c>
      <c r="D7" s="416" t="s">
        <v>103</v>
      </c>
      <c r="E7" s="417"/>
      <c r="F7" s="417"/>
      <c r="G7" s="416" t="s">
        <v>104</v>
      </c>
      <c r="H7" s="417"/>
      <c r="I7" s="417"/>
      <c r="J7" s="416" t="s">
        <v>408</v>
      </c>
      <c r="K7" s="417"/>
      <c r="L7" s="417"/>
      <c r="M7" s="417" t="s">
        <v>425</v>
      </c>
      <c r="N7" s="417"/>
      <c r="O7" s="417" t="s">
        <v>417</v>
      </c>
      <c r="P7" s="417"/>
      <c r="Q7" s="434" t="s">
        <v>190</v>
      </c>
      <c r="R7" s="434" t="s">
        <v>249</v>
      </c>
      <c r="S7" s="448" t="s">
        <v>411</v>
      </c>
    </row>
    <row r="8" spans="1:19" ht="19.5" customHeight="1">
      <c r="A8" s="420"/>
      <c r="B8" s="450"/>
      <c r="C8" s="451"/>
      <c r="D8" s="23"/>
      <c r="E8" s="159" t="s">
        <v>2</v>
      </c>
      <c r="F8" s="5" t="s">
        <v>3</v>
      </c>
      <c r="G8" s="23"/>
      <c r="H8" s="159" t="s">
        <v>179</v>
      </c>
      <c r="I8" s="5" t="s">
        <v>3</v>
      </c>
      <c r="J8" s="23"/>
      <c r="K8" s="159" t="s">
        <v>179</v>
      </c>
      <c r="L8" s="4" t="s">
        <v>3</v>
      </c>
      <c r="M8" s="4" t="s">
        <v>8</v>
      </c>
      <c r="N8" s="4" t="s">
        <v>14</v>
      </c>
      <c r="O8" s="4" t="s">
        <v>105</v>
      </c>
      <c r="P8" s="4" t="s">
        <v>15</v>
      </c>
      <c r="Q8" s="417"/>
      <c r="R8" s="434"/>
      <c r="S8" s="449"/>
    </row>
    <row r="9" spans="1:19" ht="23.25" customHeight="1">
      <c r="A9" s="156" t="s">
        <v>236</v>
      </c>
      <c r="B9" s="81">
        <v>2</v>
      </c>
      <c r="C9" s="81">
        <v>67</v>
      </c>
      <c r="D9" s="66">
        <v>1824</v>
      </c>
      <c r="E9" s="81">
        <v>1824</v>
      </c>
      <c r="F9" s="81">
        <v>0</v>
      </c>
      <c r="G9" s="66">
        <v>141</v>
      </c>
      <c r="H9" s="81">
        <v>114</v>
      </c>
      <c r="I9" s="81">
        <v>27</v>
      </c>
      <c r="J9" s="66">
        <v>10</v>
      </c>
      <c r="K9" s="81">
        <v>8</v>
      </c>
      <c r="L9" s="81">
        <v>2</v>
      </c>
      <c r="M9" s="148">
        <v>663</v>
      </c>
      <c r="N9" s="82">
        <v>512</v>
      </c>
      <c r="O9" s="82">
        <v>544</v>
      </c>
      <c r="P9" s="82">
        <v>539</v>
      </c>
      <c r="Q9" s="82">
        <v>48</v>
      </c>
      <c r="R9" s="82">
        <v>22</v>
      </c>
      <c r="S9" s="81">
        <v>76</v>
      </c>
    </row>
    <row r="10" spans="1:19" ht="21.75" customHeight="1">
      <c r="A10" s="6" t="s">
        <v>234</v>
      </c>
      <c r="B10" s="66">
        <v>2</v>
      </c>
      <c r="C10" s="66">
        <v>65</v>
      </c>
      <c r="D10" s="66">
        <v>1635</v>
      </c>
      <c r="E10" s="66">
        <v>1635</v>
      </c>
      <c r="F10" s="66">
        <v>0</v>
      </c>
      <c r="G10" s="66">
        <v>141</v>
      </c>
      <c r="H10" s="66">
        <v>117</v>
      </c>
      <c r="I10" s="66">
        <v>24</v>
      </c>
      <c r="J10" s="66">
        <v>10</v>
      </c>
      <c r="K10" s="66">
        <v>8</v>
      </c>
      <c r="L10" s="66">
        <v>2</v>
      </c>
      <c r="M10" s="109">
        <v>663</v>
      </c>
      <c r="N10" s="66">
        <v>539</v>
      </c>
      <c r="O10" s="66">
        <v>524</v>
      </c>
      <c r="P10" s="66">
        <v>524</v>
      </c>
      <c r="Q10" s="66">
        <v>49</v>
      </c>
      <c r="R10" s="66">
        <v>23</v>
      </c>
      <c r="S10" s="66">
        <v>67</v>
      </c>
    </row>
    <row r="11" spans="1:19" ht="21.75" customHeight="1">
      <c r="A11" s="6" t="s">
        <v>235</v>
      </c>
      <c r="B11" s="66">
        <v>2</v>
      </c>
      <c r="C11" s="66">
        <v>63</v>
      </c>
      <c r="D11" s="66">
        <v>1471</v>
      </c>
      <c r="E11" s="66">
        <v>1471</v>
      </c>
      <c r="F11" s="66">
        <v>0</v>
      </c>
      <c r="G11" s="66">
        <v>137</v>
      </c>
      <c r="H11" s="66">
        <v>112</v>
      </c>
      <c r="I11" s="66">
        <v>25</v>
      </c>
      <c r="J11" s="66">
        <v>10</v>
      </c>
      <c r="K11" s="66">
        <v>9</v>
      </c>
      <c r="L11" s="66">
        <v>1</v>
      </c>
      <c r="M11" s="109">
        <v>607</v>
      </c>
      <c r="N11" s="66">
        <v>517</v>
      </c>
      <c r="O11" s="66">
        <v>470</v>
      </c>
      <c r="P11" s="66">
        <v>468</v>
      </c>
      <c r="Q11" s="66">
        <v>49</v>
      </c>
      <c r="R11" s="66">
        <v>23</v>
      </c>
      <c r="S11" s="66">
        <v>63</v>
      </c>
    </row>
    <row r="12" spans="1:19" ht="21.75" customHeight="1">
      <c r="A12" s="6" t="s">
        <v>245</v>
      </c>
      <c r="B12" s="66">
        <v>2</v>
      </c>
      <c r="C12" s="66">
        <v>62</v>
      </c>
      <c r="D12" s="66">
        <v>1411</v>
      </c>
      <c r="E12" s="66">
        <v>1411</v>
      </c>
      <c r="F12" s="66">
        <v>0</v>
      </c>
      <c r="G12" s="66">
        <v>135</v>
      </c>
      <c r="H12" s="66">
        <v>103</v>
      </c>
      <c r="I12" s="66">
        <v>32</v>
      </c>
      <c r="J12" s="66">
        <v>10</v>
      </c>
      <c r="K12" s="66">
        <v>8</v>
      </c>
      <c r="L12" s="66">
        <v>2</v>
      </c>
      <c r="M12" s="109">
        <v>505</v>
      </c>
      <c r="N12" s="66">
        <v>407</v>
      </c>
      <c r="O12" s="66">
        <v>454</v>
      </c>
      <c r="P12" s="66">
        <v>452</v>
      </c>
      <c r="Q12" s="66">
        <v>49</v>
      </c>
      <c r="R12" s="66">
        <v>23</v>
      </c>
      <c r="S12" s="66">
        <v>63</v>
      </c>
    </row>
    <row r="13" spans="1:19" ht="21.75" customHeight="1">
      <c r="A13" s="6" t="s">
        <v>289</v>
      </c>
      <c r="B13" s="66">
        <v>2</v>
      </c>
      <c r="C13" s="66">
        <v>60</v>
      </c>
      <c r="D13" s="66">
        <v>1351</v>
      </c>
      <c r="E13" s="66">
        <v>1351</v>
      </c>
      <c r="F13" s="66">
        <v>0</v>
      </c>
      <c r="G13" s="66">
        <v>129</v>
      </c>
      <c r="H13" s="66">
        <v>96</v>
      </c>
      <c r="I13" s="66">
        <v>33</v>
      </c>
      <c r="J13" s="66">
        <v>10</v>
      </c>
      <c r="K13" s="66">
        <v>8</v>
      </c>
      <c r="L13" s="66">
        <v>2</v>
      </c>
      <c r="M13" s="109">
        <v>499</v>
      </c>
      <c r="N13" s="66">
        <v>420</v>
      </c>
      <c r="O13" s="66">
        <v>458</v>
      </c>
      <c r="P13" s="66">
        <v>457</v>
      </c>
      <c r="Q13" s="66">
        <v>48</v>
      </c>
      <c r="R13" s="66">
        <v>23</v>
      </c>
      <c r="S13" s="66">
        <v>60</v>
      </c>
    </row>
    <row r="14" spans="1:20" ht="21.75" customHeight="1">
      <c r="A14" s="6" t="s">
        <v>291</v>
      </c>
      <c r="B14" s="112">
        <v>2</v>
      </c>
      <c r="C14" s="112">
        <v>57</v>
      </c>
      <c r="D14" s="112">
        <v>1278</v>
      </c>
      <c r="E14" s="112">
        <v>1278</v>
      </c>
      <c r="F14" s="112">
        <v>0</v>
      </c>
      <c r="G14" s="112">
        <v>124</v>
      </c>
      <c r="H14" s="112">
        <v>92</v>
      </c>
      <c r="I14" s="112">
        <v>32</v>
      </c>
      <c r="J14" s="112">
        <v>10</v>
      </c>
      <c r="K14" s="112">
        <v>7</v>
      </c>
      <c r="L14" s="112">
        <v>3</v>
      </c>
      <c r="M14" s="114">
        <v>452</v>
      </c>
      <c r="N14" s="112">
        <v>381</v>
      </c>
      <c r="O14" s="112">
        <v>390</v>
      </c>
      <c r="P14" s="112">
        <v>389</v>
      </c>
      <c r="Q14" s="112">
        <v>48</v>
      </c>
      <c r="R14" s="112">
        <v>24</v>
      </c>
      <c r="S14" s="112">
        <v>57</v>
      </c>
      <c r="T14" s="118"/>
    </row>
    <row r="15" spans="1:20" s="200" customFormat="1" ht="21.75" customHeight="1">
      <c r="A15" s="6" t="s">
        <v>316</v>
      </c>
      <c r="B15" s="193">
        <v>2</v>
      </c>
      <c r="C15" s="18">
        <v>53</v>
      </c>
      <c r="D15" s="18">
        <f>SUM(E15:F15)</f>
        <v>1164</v>
      </c>
      <c r="E15" s="18">
        <v>1164</v>
      </c>
      <c r="F15" s="18">
        <v>0</v>
      </c>
      <c r="G15" s="18">
        <f>SUM(H15:I15)</f>
        <v>120</v>
      </c>
      <c r="H15" s="18">
        <v>87</v>
      </c>
      <c r="I15" s="18">
        <v>33</v>
      </c>
      <c r="J15" s="18">
        <f>SUM(K15:L15)</f>
        <v>10</v>
      </c>
      <c r="K15" s="18">
        <v>7</v>
      </c>
      <c r="L15" s="99">
        <v>3</v>
      </c>
      <c r="M15" s="18">
        <v>440</v>
      </c>
      <c r="N15" s="168">
        <v>388</v>
      </c>
      <c r="O15" s="168">
        <v>346</v>
      </c>
      <c r="P15" s="18">
        <v>346</v>
      </c>
      <c r="Q15" s="168">
        <v>48</v>
      </c>
      <c r="R15" s="168">
        <v>22</v>
      </c>
      <c r="S15" s="18">
        <v>57</v>
      </c>
      <c r="T15" s="166"/>
    </row>
    <row r="16" spans="1:20" s="200" customFormat="1" ht="21.75" customHeight="1">
      <c r="A16" s="338" t="s">
        <v>377</v>
      </c>
      <c r="B16" s="272">
        <v>2</v>
      </c>
      <c r="C16" s="390">
        <v>49</v>
      </c>
      <c r="D16" s="390">
        <v>1029</v>
      </c>
      <c r="E16" s="390">
        <v>1029</v>
      </c>
      <c r="F16" s="390">
        <v>0</v>
      </c>
      <c r="G16" s="390">
        <v>113</v>
      </c>
      <c r="H16" s="390">
        <v>83</v>
      </c>
      <c r="I16" s="390">
        <v>30</v>
      </c>
      <c r="J16" s="390">
        <v>10</v>
      </c>
      <c r="K16" s="390">
        <v>7</v>
      </c>
      <c r="L16" s="270">
        <v>3</v>
      </c>
      <c r="M16" s="390">
        <v>442</v>
      </c>
      <c r="N16" s="269">
        <v>401</v>
      </c>
      <c r="O16" s="269">
        <v>329</v>
      </c>
      <c r="P16" s="390">
        <v>329</v>
      </c>
      <c r="Q16" s="269">
        <v>48</v>
      </c>
      <c r="R16" s="269">
        <v>22</v>
      </c>
      <c r="S16" s="390">
        <v>89</v>
      </c>
      <c r="T16" s="166"/>
    </row>
    <row r="17" spans="1:3" ht="26.25" customHeight="1">
      <c r="A17" s="447" t="s">
        <v>334</v>
      </c>
      <c r="B17" s="447"/>
      <c r="C17" s="447"/>
    </row>
    <row r="18" s="2" customFormat="1" ht="18" customHeight="1">
      <c r="A18" s="1" t="s">
        <v>339</v>
      </c>
    </row>
    <row r="19" spans="1:19" s="137" customFormat="1" ht="15.75" customHeight="1">
      <c r="A19" s="1" t="s">
        <v>379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20" s="137" customFormat="1" ht="18.75" customHeight="1">
      <c r="A20" s="1" t="s">
        <v>415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</row>
    <row r="21" s="137" customFormat="1" ht="18.75" customHeight="1">
      <c r="A21" s="2" t="s">
        <v>338</v>
      </c>
    </row>
    <row r="23" ht="13.5">
      <c r="F23" s="200"/>
    </row>
  </sheetData>
  <sheetProtection/>
  <mergeCells count="14">
    <mergeCell ref="A2:D2"/>
    <mergeCell ref="A7:A8"/>
    <mergeCell ref="B7:B8"/>
    <mergeCell ref="C7:C8"/>
    <mergeCell ref="A4:IV4"/>
    <mergeCell ref="R7:R8"/>
    <mergeCell ref="Q7:Q8"/>
    <mergeCell ref="A17:C17"/>
    <mergeCell ref="G7:I7"/>
    <mergeCell ref="O7:P7"/>
    <mergeCell ref="S7:S8"/>
    <mergeCell ref="J7:L7"/>
    <mergeCell ref="M7:N7"/>
    <mergeCell ref="D7:F7"/>
  </mergeCells>
  <printOptions/>
  <pageMargins left="0.23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Zeros="0" zoomScalePageLayoutView="0" workbookViewId="0" topLeftCell="A1">
      <selection activeCell="A2" sqref="A2"/>
    </sheetView>
  </sheetViews>
  <sheetFormatPr defaultColWidth="8.88671875" defaultRowHeight="13.5"/>
  <cols>
    <col min="1" max="1" width="9.3359375" style="138" customWidth="1"/>
    <col min="2" max="2" width="6.77734375" style="138" customWidth="1"/>
    <col min="3" max="3" width="6.3359375" style="138" customWidth="1"/>
    <col min="4" max="12" width="7.77734375" style="138" customWidth="1"/>
    <col min="13" max="16" width="8.77734375" style="138" customWidth="1"/>
    <col min="17" max="19" width="7.77734375" style="138" customWidth="1"/>
    <col min="20" max="16384" width="8.88671875" style="138" customWidth="1"/>
  </cols>
  <sheetData>
    <row r="1" spans="2:18" ht="10.5" customHeight="1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7" ht="18.75">
      <c r="A2" s="70" t="s">
        <v>113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2:18" ht="18" customHeight="1">
      <c r="B3" s="172"/>
      <c r="E3" s="172"/>
      <c r="F3" s="172"/>
      <c r="G3" s="172"/>
      <c r="H3" s="172"/>
      <c r="I3" s="176" t="s">
        <v>0</v>
      </c>
      <c r="J3" s="172"/>
      <c r="K3" s="172"/>
      <c r="L3" s="172"/>
      <c r="M3" s="176" t="s">
        <v>0</v>
      </c>
      <c r="N3" s="172"/>
      <c r="O3" s="176" t="s">
        <v>0</v>
      </c>
      <c r="P3" s="176" t="s">
        <v>0</v>
      </c>
      <c r="Q3" s="176" t="s">
        <v>0</v>
      </c>
      <c r="R3" s="172"/>
    </row>
    <row r="4" spans="1:19" s="11" customFormat="1" ht="18" customHeight="1">
      <c r="A4" s="73" t="s">
        <v>336</v>
      </c>
      <c r="B4" s="71"/>
      <c r="C4" s="9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s="74" customFormat="1" ht="21.75" customHeight="1">
      <c r="A5" s="452" t="s">
        <v>482</v>
      </c>
      <c r="B5" s="424" t="s">
        <v>106</v>
      </c>
      <c r="C5" s="434" t="s">
        <v>107</v>
      </c>
      <c r="D5" s="424" t="s">
        <v>108</v>
      </c>
      <c r="E5" s="434" t="s">
        <v>99</v>
      </c>
      <c r="F5" s="434" t="s">
        <v>0</v>
      </c>
      <c r="G5" s="424" t="s">
        <v>109</v>
      </c>
      <c r="H5" s="434"/>
      <c r="I5" s="434"/>
      <c r="J5" s="424" t="s">
        <v>418</v>
      </c>
      <c r="K5" s="434"/>
      <c r="L5" s="434" t="s">
        <v>100</v>
      </c>
      <c r="M5" s="434" t="s">
        <v>425</v>
      </c>
      <c r="N5" s="434" t="s">
        <v>101</v>
      </c>
      <c r="O5" s="434" t="s">
        <v>417</v>
      </c>
      <c r="P5" s="434" t="s">
        <v>101</v>
      </c>
      <c r="Q5" s="434" t="s">
        <v>190</v>
      </c>
      <c r="R5" s="434" t="s">
        <v>191</v>
      </c>
      <c r="S5" s="413" t="s">
        <v>411</v>
      </c>
    </row>
    <row r="6" spans="1:19" s="74" customFormat="1" ht="21.75" customHeight="1">
      <c r="A6" s="453"/>
      <c r="B6" s="426"/>
      <c r="C6" s="434"/>
      <c r="D6" s="72"/>
      <c r="E6" s="10" t="s">
        <v>2</v>
      </c>
      <c r="F6" s="10" t="s">
        <v>3</v>
      </c>
      <c r="G6" s="72"/>
      <c r="H6" s="10" t="s">
        <v>2</v>
      </c>
      <c r="I6" s="10" t="s">
        <v>3</v>
      </c>
      <c r="J6" s="72"/>
      <c r="K6" s="10" t="s">
        <v>2</v>
      </c>
      <c r="L6" s="10" t="s">
        <v>3</v>
      </c>
      <c r="M6" s="10" t="s">
        <v>110</v>
      </c>
      <c r="N6" s="10" t="s">
        <v>111</v>
      </c>
      <c r="O6" s="10" t="s">
        <v>105</v>
      </c>
      <c r="P6" s="10" t="s">
        <v>15</v>
      </c>
      <c r="Q6" s="417"/>
      <c r="R6" s="434"/>
      <c r="S6" s="415"/>
    </row>
    <row r="7" spans="1:21" s="2" customFormat="1" ht="22.5" customHeight="1">
      <c r="A7" s="158" t="s">
        <v>97</v>
      </c>
      <c r="B7" s="19">
        <v>1</v>
      </c>
      <c r="C7" s="19">
        <v>33</v>
      </c>
      <c r="D7" s="19">
        <v>1466</v>
      </c>
      <c r="E7" s="19">
        <v>328</v>
      </c>
      <c r="F7" s="19">
        <v>1138</v>
      </c>
      <c r="G7" s="19">
        <v>60</v>
      </c>
      <c r="H7" s="19">
        <v>30</v>
      </c>
      <c r="I7" s="19">
        <v>30</v>
      </c>
      <c r="J7" s="19">
        <v>9</v>
      </c>
      <c r="K7" s="19">
        <v>6</v>
      </c>
      <c r="L7" s="100">
        <v>3</v>
      </c>
      <c r="M7" s="19">
        <v>494</v>
      </c>
      <c r="N7" s="19">
        <v>406</v>
      </c>
      <c r="O7" s="19">
        <v>495</v>
      </c>
      <c r="P7" s="19">
        <v>499</v>
      </c>
      <c r="Q7" s="19">
        <v>10</v>
      </c>
      <c r="R7" s="19">
        <v>13</v>
      </c>
      <c r="S7" s="19">
        <v>28</v>
      </c>
      <c r="T7" s="17"/>
      <c r="U7" s="17"/>
    </row>
    <row r="8" spans="1:21" s="2" customFormat="1" ht="22.5" customHeight="1">
      <c r="A8" s="157" t="s">
        <v>178</v>
      </c>
      <c r="B8" s="18">
        <v>1</v>
      </c>
      <c r="C8" s="18">
        <v>33</v>
      </c>
      <c r="D8" s="18">
        <v>1442</v>
      </c>
      <c r="E8" s="18">
        <v>331</v>
      </c>
      <c r="F8" s="18">
        <v>1111</v>
      </c>
      <c r="G8" s="18">
        <v>60</v>
      </c>
      <c r="H8" s="18">
        <v>31</v>
      </c>
      <c r="I8" s="18">
        <v>29</v>
      </c>
      <c r="J8" s="18">
        <v>8</v>
      </c>
      <c r="K8" s="18">
        <v>6</v>
      </c>
      <c r="L8" s="99">
        <v>2</v>
      </c>
      <c r="M8" s="18">
        <v>467</v>
      </c>
      <c r="N8" s="18">
        <v>409</v>
      </c>
      <c r="O8" s="18">
        <v>462</v>
      </c>
      <c r="P8" s="18">
        <v>465</v>
      </c>
      <c r="Q8" s="18">
        <v>10</v>
      </c>
      <c r="R8" s="18">
        <v>13.5</v>
      </c>
      <c r="S8" s="18">
        <v>33</v>
      </c>
      <c r="T8" s="17"/>
      <c r="U8" s="17"/>
    </row>
    <row r="9" spans="1:21" s="2" customFormat="1" ht="22.5" customHeight="1">
      <c r="A9" s="157" t="s">
        <v>221</v>
      </c>
      <c r="B9" s="18">
        <v>1</v>
      </c>
      <c r="C9" s="18">
        <v>33</v>
      </c>
      <c r="D9" s="18">
        <v>1407</v>
      </c>
      <c r="E9" s="18">
        <v>364</v>
      </c>
      <c r="F9" s="18">
        <v>1043</v>
      </c>
      <c r="G9" s="18">
        <v>59</v>
      </c>
      <c r="H9" s="18">
        <v>30</v>
      </c>
      <c r="I9" s="18">
        <v>29</v>
      </c>
      <c r="J9" s="18">
        <v>8</v>
      </c>
      <c r="K9" s="18">
        <v>6</v>
      </c>
      <c r="L9" s="99">
        <v>2</v>
      </c>
      <c r="M9" s="18">
        <v>490</v>
      </c>
      <c r="N9" s="18">
        <v>451</v>
      </c>
      <c r="O9" s="18">
        <v>440</v>
      </c>
      <c r="P9" s="18">
        <v>444</v>
      </c>
      <c r="Q9" s="18">
        <v>10</v>
      </c>
      <c r="R9" s="18">
        <v>14</v>
      </c>
      <c r="S9" s="18">
        <v>33</v>
      </c>
      <c r="T9" s="17"/>
      <c r="U9" s="17"/>
    </row>
    <row r="10" spans="1:21" s="2" customFormat="1" ht="22.5" customHeight="1">
      <c r="A10" s="157" t="s">
        <v>245</v>
      </c>
      <c r="B10" s="18">
        <v>1</v>
      </c>
      <c r="C10" s="18">
        <v>33</v>
      </c>
      <c r="D10" s="18">
        <v>1336</v>
      </c>
      <c r="E10" s="18">
        <v>342</v>
      </c>
      <c r="F10" s="18">
        <v>994</v>
      </c>
      <c r="G10" s="18">
        <v>55</v>
      </c>
      <c r="H10" s="18">
        <v>27</v>
      </c>
      <c r="I10" s="18">
        <v>28</v>
      </c>
      <c r="J10" s="18">
        <v>8</v>
      </c>
      <c r="K10" s="18">
        <v>6</v>
      </c>
      <c r="L10" s="99">
        <v>2</v>
      </c>
      <c r="M10" s="18">
        <v>490</v>
      </c>
      <c r="N10" s="18">
        <v>473</v>
      </c>
      <c r="O10" s="18">
        <v>440</v>
      </c>
      <c r="P10" s="18">
        <v>444</v>
      </c>
      <c r="Q10" s="18">
        <v>10</v>
      </c>
      <c r="R10" s="18">
        <v>13</v>
      </c>
      <c r="S10" s="18">
        <v>33</v>
      </c>
      <c r="T10" s="17"/>
      <c r="U10" s="17"/>
    </row>
    <row r="11" spans="1:21" s="2" customFormat="1" ht="22.5" customHeight="1">
      <c r="A11" s="157" t="s">
        <v>289</v>
      </c>
      <c r="B11" s="18">
        <v>1</v>
      </c>
      <c r="C11" s="18">
        <v>33</v>
      </c>
      <c r="D11" s="18">
        <v>1328</v>
      </c>
      <c r="E11" s="18">
        <v>313</v>
      </c>
      <c r="F11" s="18">
        <v>1015</v>
      </c>
      <c r="G11" s="18">
        <v>55</v>
      </c>
      <c r="H11" s="18">
        <v>27</v>
      </c>
      <c r="I11" s="18">
        <v>28</v>
      </c>
      <c r="J11" s="18">
        <v>8</v>
      </c>
      <c r="K11" s="18">
        <v>6</v>
      </c>
      <c r="L11" s="99">
        <v>2</v>
      </c>
      <c r="M11" s="18">
        <v>454</v>
      </c>
      <c r="N11" s="18">
        <v>412</v>
      </c>
      <c r="O11" s="18">
        <v>440</v>
      </c>
      <c r="P11" s="18">
        <v>443</v>
      </c>
      <c r="Q11" s="18">
        <v>10</v>
      </c>
      <c r="R11" s="18">
        <v>13</v>
      </c>
      <c r="S11" s="18">
        <v>33</v>
      </c>
      <c r="T11" s="17"/>
      <c r="U11" s="17"/>
    </row>
    <row r="12" spans="1:21" s="2" customFormat="1" ht="22.5" customHeight="1">
      <c r="A12" s="157" t="s">
        <v>291</v>
      </c>
      <c r="B12" s="112">
        <v>1</v>
      </c>
      <c r="C12" s="112">
        <v>33</v>
      </c>
      <c r="D12" s="112">
        <v>1314</v>
      </c>
      <c r="E12" s="112">
        <v>276</v>
      </c>
      <c r="F12" s="112">
        <v>1038</v>
      </c>
      <c r="G12" s="112">
        <v>53</v>
      </c>
      <c r="H12" s="112">
        <v>27</v>
      </c>
      <c r="I12" s="112">
        <v>26</v>
      </c>
      <c r="J12" s="112">
        <v>7</v>
      </c>
      <c r="K12" s="112">
        <v>5</v>
      </c>
      <c r="L12" s="104">
        <v>2</v>
      </c>
      <c r="M12" s="112">
        <v>431</v>
      </c>
      <c r="N12" s="112">
        <v>380</v>
      </c>
      <c r="O12" s="112">
        <v>440</v>
      </c>
      <c r="P12" s="112">
        <v>441</v>
      </c>
      <c r="Q12" s="112">
        <v>10</v>
      </c>
      <c r="R12" s="112">
        <v>13</v>
      </c>
      <c r="S12" s="112">
        <v>33</v>
      </c>
      <c r="T12" s="17"/>
      <c r="U12" s="17"/>
    </row>
    <row r="13" spans="1:21" s="2" customFormat="1" ht="22.5" customHeight="1">
      <c r="A13" s="157" t="s">
        <v>316</v>
      </c>
      <c r="B13" s="18">
        <v>1</v>
      </c>
      <c r="C13" s="18">
        <v>33</v>
      </c>
      <c r="D13" s="18">
        <f>SUM(E13:F13)</f>
        <v>1320</v>
      </c>
      <c r="E13" s="18">
        <v>299</v>
      </c>
      <c r="F13" s="18">
        <v>1021</v>
      </c>
      <c r="G13" s="18">
        <f>SUM(H13:I13)</f>
        <v>55</v>
      </c>
      <c r="H13" s="18">
        <v>26</v>
      </c>
      <c r="I13" s="18">
        <v>29</v>
      </c>
      <c r="J13" s="18">
        <f>SUM(K13:L13)</f>
        <v>6</v>
      </c>
      <c r="K13" s="18">
        <v>2</v>
      </c>
      <c r="L13" s="99">
        <v>4</v>
      </c>
      <c r="M13" s="18">
        <v>429</v>
      </c>
      <c r="N13" s="18">
        <v>429</v>
      </c>
      <c r="O13" s="18">
        <v>440</v>
      </c>
      <c r="P13" s="18">
        <v>444</v>
      </c>
      <c r="Q13" s="18">
        <v>10</v>
      </c>
      <c r="R13" s="18">
        <v>13</v>
      </c>
      <c r="S13" s="18">
        <v>33</v>
      </c>
      <c r="T13" s="17"/>
      <c r="U13" s="17"/>
    </row>
    <row r="14" spans="1:21" s="2" customFormat="1" ht="22.5" customHeight="1">
      <c r="A14" s="276" t="s">
        <v>381</v>
      </c>
      <c r="B14" s="390">
        <v>1</v>
      </c>
      <c r="C14" s="390">
        <v>33</v>
      </c>
      <c r="D14" s="390">
        <v>1293</v>
      </c>
      <c r="E14" s="390">
        <v>319</v>
      </c>
      <c r="F14" s="390">
        <v>974</v>
      </c>
      <c r="G14" s="390">
        <v>62</v>
      </c>
      <c r="H14" s="390">
        <v>27</v>
      </c>
      <c r="I14" s="390">
        <v>35</v>
      </c>
      <c r="J14" s="390">
        <v>4</v>
      </c>
      <c r="K14" s="390">
        <v>1</v>
      </c>
      <c r="L14" s="270">
        <v>3</v>
      </c>
      <c r="M14" s="390">
        <v>436</v>
      </c>
      <c r="N14" s="390">
        <v>408</v>
      </c>
      <c r="O14" s="390">
        <v>440</v>
      </c>
      <c r="P14" s="390">
        <v>440</v>
      </c>
      <c r="Q14" s="390">
        <v>10</v>
      </c>
      <c r="R14" s="390">
        <v>13</v>
      </c>
      <c r="S14" s="390">
        <v>75</v>
      </c>
      <c r="T14" s="17"/>
      <c r="U14" s="17"/>
    </row>
    <row r="15" spans="2:21" s="200" customFormat="1" ht="11.25" customHeight="1"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</row>
    <row r="16" spans="1:21" s="90" customFormat="1" ht="20.25" customHeight="1">
      <c r="A16" s="1" t="s">
        <v>334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174"/>
    </row>
    <row r="17" spans="1:21" s="90" customFormat="1" ht="15" customHeight="1">
      <c r="A17" s="1" t="s">
        <v>340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174"/>
    </row>
    <row r="18" spans="1:21" s="137" customFormat="1" ht="13.5">
      <c r="A18" s="1" t="s">
        <v>380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</row>
    <row r="19" spans="1:20" s="137" customFormat="1" ht="13.5">
      <c r="A19" s="1" t="s">
        <v>415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</row>
    <row r="20" s="137" customFormat="1" ht="13.5">
      <c r="A20" s="2" t="s">
        <v>338</v>
      </c>
    </row>
    <row r="21" spans="2:21" ht="13.5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</row>
    <row r="22" spans="2:21" ht="13.5"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2:21" ht="13.5"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</sheetData>
  <sheetProtection/>
  <mergeCells count="11">
    <mergeCell ref="O5:P5"/>
    <mergeCell ref="S5:S6"/>
    <mergeCell ref="R5:R6"/>
    <mergeCell ref="Q5:Q6"/>
    <mergeCell ref="A5:A6"/>
    <mergeCell ref="C5:C6"/>
    <mergeCell ref="D5:F5"/>
    <mergeCell ref="G5:I5"/>
    <mergeCell ref="J5:L5"/>
    <mergeCell ref="M5:N5"/>
    <mergeCell ref="B5:B6"/>
  </mergeCells>
  <printOptions/>
  <pageMargins left="0.4330708661417323" right="0.35433070866141736" top="0.8661417322834646" bottom="0.3937007874015748" header="0.7874015748031497" footer="0.3937007874015748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2020-05-25T07:22:23Z</cp:lastPrinted>
  <dcterms:created xsi:type="dcterms:W3CDTF">1998-03-03T05:16:56Z</dcterms:created>
  <dcterms:modified xsi:type="dcterms:W3CDTF">2020-06-23T08:14:49Z</dcterms:modified>
  <cp:category/>
  <cp:version/>
  <cp:contentType/>
  <cp:contentStatus/>
</cp:coreProperties>
</file>